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75" windowWidth="15330" windowHeight="3840" tabRatio="817" activeTab="7"/>
  </bookViews>
  <sheets>
    <sheet name="目次" sheetId="1" r:id="rId1"/>
    <sheet name="全社連結PL" sheetId="2" r:id="rId2"/>
    <sheet name="IAB" sheetId="3" r:id="rId3"/>
    <sheet name="EMC" sheetId="4" r:id="rId4"/>
    <sheet name="AEC" sheetId="5" r:id="rId5"/>
    <sheet name="SSB" sheetId="6" r:id="rId6"/>
    <sheet name="HCB" sheetId="7" r:id="rId7"/>
    <sheet name="その他" sheetId="8" r:id="rId8"/>
    <sheet name="消去＆調整他" sheetId="9" r:id="rId9"/>
    <sheet name="売上CP別" sheetId="10" r:id="rId10"/>
    <sheet name="売上地域別" sheetId="11" r:id="rId11"/>
    <sheet name="売上CP 地域構成比" sheetId="12" r:id="rId12"/>
    <sheet name="営業利益CP別" sheetId="13" r:id="rId13"/>
    <sheet name="R&amp;D費・設備投資費・減価償却費セグメント別" sheetId="14" r:id="rId14"/>
  </sheets>
  <externalReferences>
    <externalReference r:id="rId17"/>
  </externalReferences>
  <definedNames>
    <definedName name="_xlnm.Print_Area" localSheetId="4">'AEC'!$A$1:$W$42</definedName>
    <definedName name="_xlnm.Print_Area" localSheetId="3">'EMC'!$A$1:$W$43</definedName>
    <definedName name="_xlnm.Print_Area" localSheetId="6">'HCB'!$A$1:$W$42</definedName>
    <definedName name="_xlnm.Print_Area" localSheetId="2">'IAB'!$A$1:$W$32</definedName>
    <definedName name="_xlnm.Print_Area" localSheetId="13">'R&amp;D費・設備投資費・減価償却費セグメント別'!$A$1:$J$39</definedName>
    <definedName name="_xlnm.Print_Area" localSheetId="5">'SSB'!$A$1:$W$43</definedName>
    <definedName name="_xlnm.Print_Area" localSheetId="7">'その他'!$A$1:$W$41</definedName>
    <definedName name="_xlnm.Print_Area" localSheetId="12">'営業利益CP別'!$A$1:$W$29</definedName>
    <definedName name="_xlnm.Print_Area" localSheetId="8">'消去＆調整他'!$A$1:$W$41</definedName>
    <definedName name="_xlnm.Print_Area" localSheetId="1">'全社連結PL'!$A$1:$W$53</definedName>
    <definedName name="_xlnm.Print_Area" localSheetId="11">'売上CP 地域構成比'!$A$1:$W$54</definedName>
    <definedName name="_xlnm.Print_Area" localSheetId="9">'売上CP別'!$A$1:$W$39</definedName>
    <definedName name="_xlnm.Print_Area" localSheetId="10">'売上地域別'!$A$1:$W$39</definedName>
    <definedName name="_xlnm.Print_Area" localSheetId="0">'目次'!$A$2:$M$42</definedName>
  </definedNames>
  <calcPr fullCalcOnLoad="1"/>
</workbook>
</file>

<file path=xl/comments10.xml><?xml version="1.0" encoding="utf-8"?>
<comments xmlns="http://schemas.openxmlformats.org/spreadsheetml/2006/main">
  <authors>
    <author>OMRON</author>
  </authors>
  <commentList>
    <comment ref="P12" authorId="0">
      <text>
        <r>
          <rPr>
            <b/>
            <sz val="9"/>
            <rFont val="ＭＳ Ｐゴシック"/>
            <family val="3"/>
          </rPr>
          <t>OMRON:</t>
        </r>
        <r>
          <rPr>
            <sz val="9"/>
            <rFont val="ＭＳ Ｐゴシック"/>
            <family val="3"/>
          </rPr>
          <t xml:space="preserve">
100→９０</t>
        </r>
      </text>
    </comment>
  </commentList>
</comments>
</file>

<file path=xl/comments11.xml><?xml version="1.0" encoding="utf-8"?>
<comments xmlns="http://schemas.openxmlformats.org/spreadsheetml/2006/main">
  <authors>
    <author>OMRON</author>
    <author>オムロン</author>
  </authors>
  <commentList>
    <comment ref="N7" authorId="0">
      <text>
        <r>
          <rPr>
            <b/>
            <sz val="9"/>
            <rFont val="ＭＳ Ｐゴシック"/>
            <family val="3"/>
          </rPr>
          <t>OMRON:</t>
        </r>
        <r>
          <rPr>
            <sz val="9"/>
            <rFont val="ＭＳ Ｐゴシック"/>
            <family val="3"/>
          </rPr>
          <t xml:space="preserve">
まるめ</t>
        </r>
      </text>
    </comment>
    <comment ref="N12" authorId="0">
      <text>
        <r>
          <rPr>
            <b/>
            <sz val="9"/>
            <rFont val="ＭＳ Ｐゴシック"/>
            <family val="3"/>
          </rPr>
          <t>OMRON:</t>
        </r>
        <r>
          <rPr>
            <sz val="9"/>
            <rFont val="ＭＳ Ｐゴシック"/>
            <family val="3"/>
          </rPr>
          <t xml:space="preserve">
まるめ</t>
        </r>
      </text>
    </comment>
    <comment ref="Q6" authorId="0">
      <text>
        <r>
          <rPr>
            <b/>
            <sz val="9"/>
            <rFont val="ＭＳ Ｐゴシック"/>
            <family val="3"/>
          </rPr>
          <t>OMRON:</t>
        </r>
        <r>
          <rPr>
            <sz val="9"/>
            <rFont val="ＭＳ Ｐゴシック"/>
            <family val="3"/>
          </rPr>
          <t xml:space="preserve">
まるめ</t>
        </r>
      </text>
    </comment>
    <comment ref="Q8" authorId="0">
      <text>
        <r>
          <rPr>
            <b/>
            <sz val="9"/>
            <rFont val="ＭＳ Ｐゴシック"/>
            <family val="3"/>
          </rPr>
          <t>OMRON:</t>
        </r>
        <r>
          <rPr>
            <sz val="9"/>
            <rFont val="ＭＳ Ｐゴシック"/>
            <family val="3"/>
          </rPr>
          <t xml:space="preserve">
まるめ</t>
        </r>
      </text>
    </comment>
    <comment ref="Q19" authorId="0">
      <text>
        <r>
          <rPr>
            <b/>
            <sz val="9"/>
            <rFont val="ＭＳ Ｐゴシック"/>
            <family val="3"/>
          </rPr>
          <t>OMRON:</t>
        </r>
        <r>
          <rPr>
            <sz val="9"/>
            <rFont val="ＭＳ Ｐゴシック"/>
            <family val="3"/>
          </rPr>
          <t xml:space="preserve">
６７．6→６７．５
</t>
        </r>
      </text>
    </comment>
    <comment ref="Q21" authorId="0">
      <text>
        <r>
          <rPr>
            <b/>
            <sz val="9"/>
            <rFont val="ＭＳ Ｐゴシック"/>
            <family val="3"/>
          </rPr>
          <t>OMRON:</t>
        </r>
        <r>
          <rPr>
            <sz val="9"/>
            <rFont val="ＭＳ Ｐゴシック"/>
            <family val="3"/>
          </rPr>
          <t xml:space="preserve">
５７．９→５８．４</t>
        </r>
      </text>
    </comment>
    <comment ref="R21" authorId="0">
      <text>
        <r>
          <rPr>
            <b/>
            <sz val="9"/>
            <rFont val="ＭＳ Ｐゴシック"/>
            <family val="3"/>
          </rPr>
          <t>OMRON:</t>
        </r>
        <r>
          <rPr>
            <sz val="9"/>
            <rFont val="ＭＳ Ｐゴシック"/>
            <family val="3"/>
          </rPr>
          <t xml:space="preserve">
62.0→61.5</t>
        </r>
      </text>
    </comment>
    <comment ref="S21" authorId="0">
      <text>
        <r>
          <rPr>
            <b/>
            <sz val="9"/>
            <rFont val="ＭＳ Ｐゴシック"/>
            <family val="3"/>
          </rPr>
          <t>OMRON:</t>
        </r>
        <r>
          <rPr>
            <sz val="9"/>
            <rFont val="ＭＳ Ｐゴシック"/>
            <family val="3"/>
          </rPr>
          <t xml:space="preserve">
85.5→85.0
</t>
        </r>
      </text>
    </comment>
    <comment ref="Q22" authorId="0">
      <text>
        <r>
          <rPr>
            <b/>
            <sz val="9"/>
            <rFont val="ＭＳ Ｐゴシック"/>
            <family val="3"/>
          </rPr>
          <t>OMRON:</t>
        </r>
        <r>
          <rPr>
            <sz val="9"/>
            <rFont val="ＭＳ Ｐゴシック"/>
            <family val="3"/>
          </rPr>
          <t xml:space="preserve">
50.8→50.7</t>
        </r>
      </text>
    </comment>
    <comment ref="R22" authorId="0">
      <text>
        <r>
          <rPr>
            <b/>
            <sz val="9"/>
            <rFont val="ＭＳ Ｐゴシック"/>
            <family val="3"/>
          </rPr>
          <t>OMRON:</t>
        </r>
        <r>
          <rPr>
            <sz val="9"/>
            <rFont val="ＭＳ Ｐゴシック"/>
            <family val="3"/>
          </rPr>
          <t xml:space="preserve">
５９．９→59.2</t>
        </r>
      </text>
    </comment>
    <comment ref="S22" authorId="0">
      <text>
        <r>
          <rPr>
            <b/>
            <sz val="9"/>
            <rFont val="ＭＳ Ｐゴシック"/>
            <family val="3"/>
          </rPr>
          <t>OMRON:</t>
        </r>
        <r>
          <rPr>
            <sz val="9"/>
            <rFont val="ＭＳ Ｐゴシック"/>
            <family val="3"/>
          </rPr>
          <t xml:space="preserve">
99.4→99.7</t>
        </r>
      </text>
    </comment>
    <comment ref="Q23" authorId="0">
      <text>
        <r>
          <rPr>
            <b/>
            <sz val="9"/>
            <rFont val="ＭＳ Ｐゴシック"/>
            <family val="3"/>
          </rPr>
          <t>OMRON:</t>
        </r>
        <r>
          <rPr>
            <sz val="9"/>
            <rFont val="ＭＳ Ｐゴシック"/>
            <family val="3"/>
          </rPr>
          <t xml:space="preserve">
64.1→63.9</t>
        </r>
      </text>
    </comment>
    <comment ref="R23" authorId="0">
      <text>
        <r>
          <rPr>
            <b/>
            <sz val="9"/>
            <rFont val="ＭＳ Ｐゴシック"/>
            <family val="3"/>
          </rPr>
          <t>OMRON:</t>
        </r>
        <r>
          <rPr>
            <sz val="9"/>
            <rFont val="ＭＳ Ｐゴシック"/>
            <family val="3"/>
          </rPr>
          <t xml:space="preserve">
77.0→77.3</t>
        </r>
      </text>
    </comment>
    <comment ref="S23" authorId="0">
      <text>
        <r>
          <rPr>
            <b/>
            <sz val="9"/>
            <rFont val="ＭＳ Ｐゴシック"/>
            <family val="3"/>
          </rPr>
          <t>OMRON:</t>
        </r>
        <r>
          <rPr>
            <sz val="9"/>
            <rFont val="ＭＳ Ｐゴシック"/>
            <family val="3"/>
          </rPr>
          <t xml:space="preserve">
118.2→118.8
</t>
        </r>
      </text>
    </comment>
    <comment ref="U21" authorId="0">
      <text>
        <r>
          <rPr>
            <b/>
            <sz val="9"/>
            <rFont val="ＭＳ Ｐゴシック"/>
            <family val="3"/>
          </rPr>
          <t>OMRON:</t>
        </r>
        <r>
          <rPr>
            <sz val="9"/>
            <rFont val="ＭＳ Ｐゴシック"/>
            <family val="3"/>
          </rPr>
          <t xml:space="preserve">
６０．１→６０．０</t>
        </r>
      </text>
    </comment>
    <comment ref="U22" authorId="0">
      <text>
        <r>
          <rPr>
            <b/>
            <sz val="9"/>
            <rFont val="ＭＳ Ｐゴシック"/>
            <family val="3"/>
          </rPr>
          <t>OMRON:</t>
        </r>
        <r>
          <rPr>
            <sz val="9"/>
            <rFont val="ＭＳ Ｐゴシック"/>
            <family val="3"/>
          </rPr>
          <t xml:space="preserve">
５４．６→５４．７</t>
        </r>
      </text>
    </comment>
    <comment ref="U25" authorId="0">
      <text>
        <r>
          <rPr>
            <b/>
            <sz val="9"/>
            <rFont val="ＭＳ Ｐゴシック"/>
            <family val="3"/>
          </rPr>
          <t>OMRON:</t>
        </r>
        <r>
          <rPr>
            <sz val="9"/>
            <rFont val="ＭＳ Ｐゴシック"/>
            <family val="3"/>
          </rPr>
          <t xml:space="preserve">
６３．１→６３．３
</t>
        </r>
      </text>
    </comment>
    <comment ref="W19" authorId="1">
      <text>
        <r>
          <rPr>
            <b/>
            <sz val="9"/>
            <rFont val="ＭＳ Ｐゴシック"/>
            <family val="3"/>
          </rPr>
          <t>オムロン:</t>
        </r>
        <r>
          <rPr>
            <sz val="9"/>
            <rFont val="ＭＳ Ｐゴシック"/>
            <family val="3"/>
          </rPr>
          <t xml:space="preserve">
86.3%→81.9%
</t>
        </r>
      </text>
    </comment>
    <comment ref="N25" authorId="1">
      <text>
        <r>
          <rPr>
            <b/>
            <sz val="9"/>
            <rFont val="ＭＳ Ｐゴシック"/>
            <family val="3"/>
          </rPr>
          <t>オムロン:</t>
        </r>
        <r>
          <rPr>
            <sz val="9"/>
            <rFont val="ＭＳ Ｐゴシック"/>
            <family val="3"/>
          </rPr>
          <t xml:space="preserve">
119.1%→120.1%
</t>
        </r>
      </text>
    </comment>
    <comment ref="P7" authorId="1">
      <text>
        <r>
          <rPr>
            <b/>
            <sz val="9"/>
            <rFont val="ＭＳ Ｐゴシック"/>
            <family val="3"/>
          </rPr>
          <t>オムロン:</t>
        </r>
        <r>
          <rPr>
            <sz val="9"/>
            <rFont val="ＭＳ Ｐゴシック"/>
            <family val="3"/>
          </rPr>
          <t xml:space="preserve">
2661→2662
</t>
        </r>
      </text>
    </comment>
    <comment ref="P13" authorId="1">
      <text>
        <r>
          <rPr>
            <b/>
            <sz val="9"/>
            <rFont val="ＭＳ Ｐゴシック"/>
            <family val="3"/>
          </rPr>
          <t>オムロン:</t>
        </r>
        <r>
          <rPr>
            <sz val="9"/>
            <rFont val="ＭＳ Ｐゴシック"/>
            <family val="3"/>
          </rPr>
          <t xml:space="preserve">
5246→5247
</t>
        </r>
      </text>
    </comment>
  </commentList>
</comments>
</file>

<file path=xl/comments13.xml><?xml version="1.0" encoding="utf-8"?>
<comments xmlns="http://schemas.openxmlformats.org/spreadsheetml/2006/main">
  <authors>
    <author>OMRON</author>
    <author>オムロン</author>
  </authors>
  <commentList>
    <comment ref="Q23" authorId="0">
      <text>
        <r>
          <rPr>
            <b/>
            <sz val="9"/>
            <rFont val="ＭＳ Ｐゴシック"/>
            <family val="3"/>
          </rPr>
          <t>OMRON:</t>
        </r>
        <r>
          <rPr>
            <sz val="9"/>
            <rFont val="ＭＳ Ｐゴシック"/>
            <family val="3"/>
          </rPr>
          <t xml:space="preserve">
調整のため
手入力
</t>
        </r>
      </text>
    </comment>
    <comment ref="W12" authorId="1">
      <text>
        <r>
          <t/>
        </r>
      </text>
    </comment>
    <comment ref="W13" authorId="1">
      <text>
        <r>
          <rPr>
            <b/>
            <sz val="9"/>
            <rFont val="ＭＳ Ｐゴシック"/>
            <family val="3"/>
          </rPr>
          <t>オムロン:</t>
        </r>
        <r>
          <rPr>
            <sz val="9"/>
            <rFont val="ＭＳ Ｐゴシック"/>
            <family val="3"/>
          </rPr>
          <t xml:space="preserve">
54→53</t>
        </r>
      </text>
    </comment>
  </commentList>
</comments>
</file>

<file path=xl/comments14.xml><?xml version="1.0" encoding="utf-8"?>
<comments xmlns="http://schemas.openxmlformats.org/spreadsheetml/2006/main">
  <authors>
    <author>オムロン</author>
  </authors>
  <commentList>
    <comment ref="C25" authorId="0">
      <text>
        <r>
          <rPr>
            <b/>
            <sz val="9"/>
            <rFont val="ＭＳ Ｐゴシック"/>
            <family val="3"/>
          </rPr>
          <t>オムロン:</t>
        </r>
        <r>
          <rPr>
            <sz val="9"/>
            <rFont val="ＭＳ Ｐゴシック"/>
            <family val="3"/>
          </rPr>
          <t xml:space="preserve">
196→195
</t>
        </r>
      </text>
    </comment>
  </commentList>
</comments>
</file>

<file path=xl/comments2.xml><?xml version="1.0" encoding="utf-8"?>
<comments xmlns="http://schemas.openxmlformats.org/spreadsheetml/2006/main">
  <authors>
    <author>OMRON</author>
    <author>オムロン</author>
  </authors>
  <commentList>
    <comment ref="K6" authorId="0">
      <text>
        <r>
          <rPr>
            <b/>
            <sz val="9"/>
            <rFont val="ＭＳ Ｐゴシック"/>
            <family val="3"/>
          </rPr>
          <t>OMRON:</t>
        </r>
        <r>
          <rPr>
            <sz val="9"/>
            <rFont val="ＭＳ Ｐゴシック"/>
            <family val="3"/>
          </rPr>
          <t xml:space="preserve">
1254→1255</t>
        </r>
      </text>
    </comment>
    <comment ref="K9" authorId="0">
      <text>
        <r>
          <rPr>
            <b/>
            <sz val="9"/>
            <rFont val="ＭＳ Ｐゴシック"/>
            <family val="3"/>
          </rPr>
          <t>OMRON:</t>
        </r>
        <r>
          <rPr>
            <sz val="9"/>
            <rFont val="ＭＳ Ｐゴシック"/>
            <family val="3"/>
          </rPr>
          <t xml:space="preserve">
324→325
</t>
        </r>
      </text>
    </comment>
    <comment ref="N20" authorId="0">
      <text>
        <r>
          <rPr>
            <b/>
            <sz val="9"/>
            <rFont val="ＭＳ Ｐゴシック"/>
            <family val="3"/>
          </rPr>
          <t>OMRON:</t>
        </r>
        <r>
          <rPr>
            <sz val="9"/>
            <rFont val="ＭＳ Ｐゴシック"/>
            <family val="3"/>
          </rPr>
          <t xml:space="preserve">
28.3→28.2
</t>
        </r>
      </text>
    </comment>
    <comment ref="W23" authorId="1">
      <text>
        <r>
          <rPr>
            <b/>
            <sz val="9"/>
            <rFont val="ＭＳ Ｐゴシック"/>
            <family val="3"/>
          </rPr>
          <t>-→0.9%</t>
        </r>
      </text>
    </comment>
    <comment ref="W41" authorId="1">
      <text>
        <r>
          <rPr>
            <sz val="10"/>
            <rFont val="ＭＳ Ｐゴシック"/>
            <family val="3"/>
          </rPr>
          <t>245.0%→244.9%</t>
        </r>
        <r>
          <rPr>
            <sz val="9"/>
            <rFont val="ＭＳ Ｐゴシック"/>
            <family val="3"/>
          </rPr>
          <t xml:space="preserve">
</t>
        </r>
      </text>
    </comment>
    <comment ref="P11" authorId="1">
      <text>
        <r>
          <rPr>
            <b/>
            <sz val="9"/>
            <rFont val="ＭＳ Ｐゴシック"/>
            <family val="3"/>
          </rPr>
          <t xml:space="preserve">1712→1713
</t>
        </r>
      </text>
    </comment>
  </commentList>
</comments>
</file>

<file path=xl/comments4.xml><?xml version="1.0" encoding="utf-8"?>
<comments xmlns="http://schemas.openxmlformats.org/spreadsheetml/2006/main">
  <authors>
    <author>オムロン</author>
  </authors>
  <commentList>
    <comment ref="P6" authorId="0">
      <text>
        <r>
          <rPr>
            <sz val="9"/>
            <rFont val="ＭＳ Ｐゴシック"/>
            <family val="3"/>
          </rPr>
          <t xml:space="preserve">224→223
</t>
        </r>
      </text>
    </comment>
    <comment ref="W22" authorId="0">
      <text>
        <r>
          <rPr>
            <b/>
            <sz val="9"/>
            <rFont val="ＭＳ Ｐゴシック"/>
            <family val="3"/>
          </rPr>
          <t>オムロン:</t>
        </r>
        <r>
          <rPr>
            <sz val="9"/>
            <rFont val="ＭＳ Ｐゴシック"/>
            <family val="3"/>
          </rPr>
          <t xml:space="preserve">
87.1%→87.3%(短信)</t>
        </r>
      </text>
    </comment>
  </commentList>
</comments>
</file>

<file path=xl/comments6.xml><?xml version="1.0" encoding="utf-8"?>
<comments xmlns="http://schemas.openxmlformats.org/spreadsheetml/2006/main">
  <authors>
    <author>OMRON</author>
  </authors>
  <commentList>
    <comment ref="N7" authorId="0">
      <text>
        <r>
          <rPr>
            <b/>
            <sz val="9"/>
            <rFont val="ＭＳ Ｐゴシック"/>
            <family val="3"/>
          </rPr>
          <t>OMRON:</t>
        </r>
        <r>
          <rPr>
            <sz val="9"/>
            <rFont val="ＭＳ Ｐゴシック"/>
            <family val="3"/>
          </rPr>
          <t xml:space="preserve">
2→3
</t>
        </r>
      </text>
    </comment>
    <comment ref="N12" authorId="0">
      <text>
        <r>
          <rPr>
            <b/>
            <sz val="9"/>
            <rFont val="ＭＳ Ｐゴシック"/>
            <family val="3"/>
          </rPr>
          <t>OMRON:</t>
        </r>
        <r>
          <rPr>
            <sz val="9"/>
            <rFont val="ＭＳ Ｐゴシック"/>
            <family val="3"/>
          </rPr>
          <t xml:space="preserve">
２→3</t>
        </r>
      </text>
    </comment>
    <comment ref="U7" authorId="0">
      <text>
        <r>
          <rPr>
            <b/>
            <sz val="9"/>
            <rFont val="ＭＳ Ｐゴシック"/>
            <family val="3"/>
          </rPr>
          <t>OMRON:</t>
        </r>
        <r>
          <rPr>
            <sz val="9"/>
            <rFont val="ＭＳ Ｐゴシック"/>
            <family val="3"/>
          </rPr>
          <t xml:space="preserve">
８→９
</t>
        </r>
      </text>
    </comment>
    <comment ref="U12" authorId="0">
      <text>
        <r>
          <rPr>
            <b/>
            <sz val="9"/>
            <rFont val="ＭＳ Ｐゴシック"/>
            <family val="3"/>
          </rPr>
          <t>OMRON:</t>
        </r>
        <r>
          <rPr>
            <sz val="9"/>
            <rFont val="ＭＳ Ｐゴシック"/>
            <family val="3"/>
          </rPr>
          <t xml:space="preserve">
８→9</t>
        </r>
      </text>
    </comment>
    <comment ref="N23" authorId="0">
      <text>
        <r>
          <rPr>
            <b/>
            <sz val="9"/>
            <rFont val="ＭＳ Ｐゴシック"/>
            <family val="3"/>
          </rPr>
          <t>OMRON:</t>
        </r>
        <r>
          <rPr>
            <sz val="9"/>
            <rFont val="ＭＳ Ｐゴシック"/>
            <family val="3"/>
          </rPr>
          <t xml:space="preserve">
元の数字で計算</t>
        </r>
      </text>
    </comment>
    <comment ref="N28" authorId="0">
      <text>
        <r>
          <rPr>
            <b/>
            <sz val="9"/>
            <rFont val="ＭＳ Ｐゴシック"/>
            <family val="3"/>
          </rPr>
          <t>OMRON:</t>
        </r>
        <r>
          <rPr>
            <sz val="9"/>
            <rFont val="ＭＳ Ｐゴシック"/>
            <family val="3"/>
          </rPr>
          <t xml:space="preserve">
元の数字で計算</t>
        </r>
      </text>
    </comment>
    <comment ref="U23" authorId="0">
      <text>
        <r>
          <rPr>
            <b/>
            <sz val="9"/>
            <rFont val="ＭＳ Ｐゴシック"/>
            <family val="3"/>
          </rPr>
          <t>OMRON:</t>
        </r>
        <r>
          <rPr>
            <sz val="9"/>
            <rFont val="ＭＳ Ｐゴシック"/>
            <family val="3"/>
          </rPr>
          <t xml:space="preserve">
前回修正</t>
        </r>
      </text>
    </comment>
    <comment ref="U28" authorId="0">
      <text>
        <r>
          <rPr>
            <b/>
            <sz val="9"/>
            <rFont val="ＭＳ Ｐゴシック"/>
            <family val="3"/>
          </rPr>
          <t>OMRON:</t>
        </r>
        <r>
          <rPr>
            <sz val="9"/>
            <rFont val="ＭＳ Ｐゴシック"/>
            <family val="3"/>
          </rPr>
          <t xml:space="preserve">
前回修正</t>
        </r>
      </text>
    </comment>
    <comment ref="U29" authorId="0">
      <text>
        <r>
          <rPr>
            <b/>
            <sz val="9"/>
            <rFont val="ＭＳ Ｐゴシック"/>
            <family val="3"/>
          </rPr>
          <t>OMRON:</t>
        </r>
        <r>
          <rPr>
            <sz val="9"/>
            <rFont val="ＭＳ Ｐゴシック"/>
            <family val="3"/>
          </rPr>
          <t xml:space="preserve">
</t>
        </r>
      </text>
    </comment>
    <comment ref="U13" authorId="0">
      <text>
        <r>
          <rPr>
            <b/>
            <sz val="9"/>
            <rFont val="ＭＳ Ｐゴシック"/>
            <family val="3"/>
          </rPr>
          <t>OMRON:</t>
        </r>
        <r>
          <rPr>
            <sz val="9"/>
            <rFont val="ＭＳ Ｐゴシック"/>
            <family val="3"/>
          </rPr>
          <t xml:space="preserve">
２９５→２９６</t>
        </r>
      </text>
    </comment>
  </commentList>
</comments>
</file>

<file path=xl/comments7.xml><?xml version="1.0" encoding="utf-8"?>
<comments xmlns="http://schemas.openxmlformats.org/spreadsheetml/2006/main">
  <authors>
    <author>OMRON</author>
  </authors>
  <commentList>
    <comment ref="Q29" authorId="0">
      <text>
        <r>
          <rPr>
            <b/>
            <sz val="9"/>
            <rFont val="ＭＳ Ｐゴシック"/>
            <family val="3"/>
          </rPr>
          <t>OMRON:</t>
        </r>
        <r>
          <rPr>
            <sz val="9"/>
            <rFont val="ＭＳ Ｐゴシック"/>
            <family val="3"/>
          </rPr>
          <t xml:space="preserve">
97.2う→97.1%</t>
        </r>
      </text>
    </comment>
    <comment ref="Q32" authorId="0">
      <text>
        <r>
          <rPr>
            <b/>
            <sz val="9"/>
            <rFont val="ＭＳ Ｐゴシック"/>
            <family val="3"/>
          </rPr>
          <t>OMRON:</t>
        </r>
        <r>
          <rPr>
            <sz val="9"/>
            <rFont val="ＭＳ Ｐゴシック"/>
            <family val="3"/>
          </rPr>
          <t xml:space="preserve">
修正</t>
        </r>
      </text>
    </comment>
  </commentList>
</comments>
</file>

<file path=xl/comments9.xml><?xml version="1.0" encoding="utf-8"?>
<comments xmlns="http://schemas.openxmlformats.org/spreadsheetml/2006/main">
  <authors>
    <author>OMRON</author>
    <author>オムロン</author>
  </authors>
  <commentList>
    <comment ref="W6" authorId="0">
      <text>
        <r>
          <rPr>
            <b/>
            <sz val="9"/>
            <rFont val="ＭＳ Ｐゴシック"/>
            <family val="3"/>
          </rPr>
          <t>OMRON:</t>
        </r>
        <r>
          <rPr>
            <sz val="9"/>
            <rFont val="ＭＳ Ｐゴシック"/>
            <family val="3"/>
          </rPr>
          <t xml:space="preserve">
101
→１０２</t>
        </r>
      </text>
    </comment>
    <comment ref="W23" authorId="0">
      <text>
        <r>
          <rPr>
            <b/>
            <sz val="9"/>
            <rFont val="ＭＳ Ｐゴシック"/>
            <family val="3"/>
          </rPr>
          <t>OMRON:</t>
        </r>
        <r>
          <rPr>
            <sz val="9"/>
            <rFont val="ＭＳ Ｐゴシック"/>
            <family val="3"/>
          </rPr>
          <t xml:space="preserve">
207.5→216.3</t>
        </r>
      </text>
    </comment>
    <comment ref="P6" authorId="1">
      <text>
        <r>
          <rPr>
            <sz val="9"/>
            <rFont val="ＭＳ Ｐゴシック"/>
            <family val="3"/>
          </rPr>
          <t xml:space="preserve">92→93
</t>
        </r>
      </text>
    </comment>
    <comment ref="P7" authorId="1">
      <text>
        <r>
          <rPr>
            <sz val="10"/>
            <rFont val="ＭＳ Ｐゴシック"/>
            <family val="3"/>
          </rPr>
          <t xml:space="preserve">７→6
</t>
        </r>
      </text>
    </comment>
    <comment ref="P13" authorId="1">
      <text>
        <r>
          <rPr>
            <sz val="9"/>
            <rFont val="ＭＳ Ｐゴシック"/>
            <family val="3"/>
          </rPr>
          <t>100→99</t>
        </r>
      </text>
    </comment>
    <comment ref="W29" authorId="0">
      <text>
        <r>
          <rPr>
            <b/>
            <sz val="9"/>
            <rFont val="ＭＳ Ｐゴシック"/>
            <family val="3"/>
          </rPr>
          <t>OMRON:</t>
        </r>
        <r>
          <rPr>
            <sz val="9"/>
            <rFont val="ＭＳ Ｐゴシック"/>
            <family val="3"/>
          </rPr>
          <t xml:space="preserve">
修正</t>
        </r>
      </text>
    </comment>
  </commentList>
</comments>
</file>

<file path=xl/sharedStrings.xml><?xml version="1.0" encoding="utf-8"?>
<sst xmlns="http://schemas.openxmlformats.org/spreadsheetml/2006/main" count="1563" uniqueCount="217">
  <si>
    <t>　　（単位：億円）</t>
  </si>
  <si>
    <t>実績</t>
  </si>
  <si>
    <t>売上高</t>
  </si>
  <si>
    <t>売上原価</t>
  </si>
  <si>
    <t>売上総利益</t>
  </si>
  <si>
    <t>営業利益</t>
  </si>
  <si>
    <t>EURO</t>
  </si>
  <si>
    <t>設備投資</t>
  </si>
  <si>
    <t>減価償却費</t>
  </si>
  <si>
    <t>全社</t>
  </si>
  <si>
    <t>地域別売上</t>
  </si>
  <si>
    <t>国内売上</t>
  </si>
  <si>
    <t>海外売上</t>
  </si>
  <si>
    <t>北米</t>
  </si>
  <si>
    <t>欧州</t>
  </si>
  <si>
    <t>中国</t>
  </si>
  <si>
    <t>直接</t>
  </si>
  <si>
    <t>売上総合計</t>
  </si>
  <si>
    <t>個別項目</t>
  </si>
  <si>
    <t>その他</t>
  </si>
  <si>
    <t>（単位：％）</t>
  </si>
  <si>
    <t>外為(期中平均ﾚｰﾄ)</t>
  </si>
  <si>
    <t>アジア</t>
  </si>
  <si>
    <t>合計</t>
  </si>
  <si>
    <t>カンパニー別売上</t>
  </si>
  <si>
    <t>実績・計画比</t>
  </si>
  <si>
    <t>構成比率</t>
  </si>
  <si>
    <t>地域別売上構成比</t>
  </si>
  <si>
    <t>CP別営業利益</t>
  </si>
  <si>
    <t>消去又は全社</t>
  </si>
  <si>
    <t>目次</t>
  </si>
  <si>
    <t>売上　カンパニー別</t>
  </si>
  <si>
    <t>売上　地域別</t>
  </si>
  <si>
    <t>売上　カンパニーごと地域構成比</t>
  </si>
  <si>
    <t>営業利益　カンパニー別</t>
  </si>
  <si>
    <t>販管費（合計）比率</t>
  </si>
  <si>
    <t>営業利益率</t>
  </si>
  <si>
    <t>その他販管費</t>
  </si>
  <si>
    <t>販管費合計</t>
  </si>
  <si>
    <r>
      <t>R&amp;D</t>
    </r>
    <r>
      <rPr>
        <sz val="11"/>
        <rFont val="ＭＳ Ｐゴシック"/>
        <family val="3"/>
      </rPr>
      <t>費</t>
    </r>
  </si>
  <si>
    <t>Ｒ＆Ｄ費比率</t>
  </si>
  <si>
    <t>その他販管費比率</t>
  </si>
  <si>
    <t>売上総利益率</t>
  </si>
  <si>
    <t>第1A</t>
  </si>
  <si>
    <t>上期A</t>
  </si>
  <si>
    <t>第3A</t>
  </si>
  <si>
    <t>第4A</t>
  </si>
  <si>
    <t>下期A</t>
  </si>
  <si>
    <t>通期A</t>
  </si>
  <si>
    <t>＊セグメントの名称＊</t>
  </si>
  <si>
    <t>　　（単位：円）</t>
  </si>
  <si>
    <t>IAB</t>
  </si>
  <si>
    <t>AEC</t>
  </si>
  <si>
    <t>SSB</t>
  </si>
  <si>
    <t>HCB</t>
  </si>
  <si>
    <t>IAB</t>
  </si>
  <si>
    <t>AEC</t>
  </si>
  <si>
    <t>SSB</t>
  </si>
  <si>
    <t>HCB</t>
  </si>
  <si>
    <t>カンパニーごと</t>
  </si>
  <si>
    <t>IAB</t>
  </si>
  <si>
    <r>
      <t>A</t>
    </r>
    <r>
      <rPr>
        <sz val="11"/>
        <rFont val="ＭＳ Ｐゴシック"/>
        <family val="3"/>
      </rPr>
      <t>EC</t>
    </r>
  </si>
  <si>
    <r>
      <t>S</t>
    </r>
    <r>
      <rPr>
        <sz val="11"/>
        <rFont val="ＭＳ Ｐゴシック"/>
        <family val="3"/>
      </rPr>
      <t>SB</t>
    </r>
  </si>
  <si>
    <r>
      <t>H</t>
    </r>
    <r>
      <rPr>
        <sz val="11"/>
        <rFont val="ＭＳ Ｐゴシック"/>
        <family val="3"/>
      </rPr>
      <t>CB</t>
    </r>
  </si>
  <si>
    <t xml:space="preserve">注意 </t>
  </si>
  <si>
    <t>　　　　実際の業績等に影響を与えうる重要な要因には、（ⅰ）当社の事業領域を取り巻く日本および海外の経済情勢、</t>
  </si>
  <si>
    <t>計画</t>
  </si>
  <si>
    <t>第1P</t>
  </si>
  <si>
    <t>第2P</t>
  </si>
  <si>
    <t>第3P</t>
  </si>
  <si>
    <t>第4P</t>
  </si>
  <si>
    <t>上期P</t>
  </si>
  <si>
    <t>下期P</t>
  </si>
  <si>
    <t>通期P</t>
  </si>
  <si>
    <t>外為(期中平均ﾚｰﾄ）</t>
  </si>
  <si>
    <t>2009年3月期　</t>
  </si>
  <si>
    <t>　４．　業績見通し等は、当社が当資料の作成・発表時点で入手可能な情報と、合理的であると判断する一定の前提に基づいており、</t>
  </si>
  <si>
    <t>－</t>
  </si>
  <si>
    <t>営業外収支</t>
  </si>
  <si>
    <t>第2A</t>
  </si>
  <si>
    <t>第1A</t>
  </si>
  <si>
    <t>上期A</t>
  </si>
  <si>
    <t>四半期別　連結　PL概要</t>
  </si>
  <si>
    <t>四半期別　AEC　PL概要</t>
  </si>
  <si>
    <t>四半期別　SSB　PL概要</t>
  </si>
  <si>
    <t>四半期別　HCB　PL概要</t>
  </si>
  <si>
    <t>四半期別　その他　PL概要</t>
  </si>
  <si>
    <t>2010年3月期　</t>
  </si>
  <si>
    <t>第3A</t>
  </si>
  <si>
    <t>第4A</t>
  </si>
  <si>
    <t>下期A</t>
  </si>
  <si>
    <t>通期A</t>
  </si>
  <si>
    <t>注）　表中でAは実績、Pは計画を表す</t>
  </si>
  <si>
    <t>税引前利益</t>
  </si>
  <si>
    <t>法人税等</t>
  </si>
  <si>
    <t>当期利益</t>
  </si>
  <si>
    <t>通期　CP別RD費</t>
  </si>
  <si>
    <t>実績・計画</t>
  </si>
  <si>
    <t>構成比</t>
  </si>
  <si>
    <t>通期　CP別設備投資</t>
  </si>
  <si>
    <t>通期　CP別減価償却費</t>
  </si>
  <si>
    <t>研究開発費 / 設備投資 / 減価償却費　</t>
  </si>
  <si>
    <t>･･･</t>
  </si>
  <si>
    <t>･･･</t>
  </si>
  <si>
    <t>･･･</t>
  </si>
  <si>
    <t>･･･</t>
  </si>
  <si>
    <t>･･･</t>
  </si>
  <si>
    <t>IAB　インダストリアルオートメーションビジネス</t>
  </si>
  <si>
    <t>AEC　オートモーティブエレクトロニックコンポーネンツビジネス</t>
  </si>
  <si>
    <t>SSB　ソーシアルシステムズビジネス</t>
  </si>
  <si>
    <t>HCB　ヘルスケアビジネス</t>
  </si>
  <si>
    <t xml:space="preserve">　１．　当社の連結決算は米国会計基準を採用しています。 </t>
  </si>
  <si>
    <t>　　　　実際の業績等はさまざまな要因により、これら見通しとは大きく異なることがありえます。</t>
  </si>
  <si>
    <t>　　　　（ⅱ）当社製品・サービスに対する需要動向、（ⅲ）新技術開発・新商品開発における当社グループの能力、</t>
  </si>
  <si>
    <t xml:space="preserve">     　（ⅳ）資金調達環境の　大幅な変動、（ⅴ）他社との提携・協力関係、（ⅵ）為替・株式市場の動向などがあります。</t>
  </si>
  <si>
    <t>　　　　なお、業績に影響を与える要因はこれらに限定されるものではありません。 　　</t>
  </si>
  <si>
    <t>　</t>
  </si>
  <si>
    <t>－</t>
  </si>
  <si>
    <t>US$</t>
  </si>
  <si>
    <t>第1</t>
  </si>
  <si>
    <t>第2</t>
  </si>
  <si>
    <t>第3</t>
  </si>
  <si>
    <t>第4</t>
  </si>
  <si>
    <t>上期</t>
  </si>
  <si>
    <t>下期</t>
  </si>
  <si>
    <t>通期</t>
  </si>
  <si>
    <t>US$</t>
  </si>
  <si>
    <t>第1</t>
  </si>
  <si>
    <t>第2</t>
  </si>
  <si>
    <t>第3</t>
  </si>
  <si>
    <t>第4</t>
  </si>
  <si>
    <t>上期</t>
  </si>
  <si>
    <t>下期</t>
  </si>
  <si>
    <t>通期</t>
  </si>
  <si>
    <t>第1</t>
  </si>
  <si>
    <t>第2</t>
  </si>
  <si>
    <t>第3</t>
  </si>
  <si>
    <t>第4</t>
  </si>
  <si>
    <t>上期</t>
  </si>
  <si>
    <t>下期</t>
  </si>
  <si>
    <t>通期</t>
  </si>
  <si>
    <t>-</t>
  </si>
  <si>
    <t>-</t>
  </si>
  <si>
    <t>第1</t>
  </si>
  <si>
    <t>第2</t>
  </si>
  <si>
    <t>第3</t>
  </si>
  <si>
    <t>第4</t>
  </si>
  <si>
    <t>上期</t>
  </si>
  <si>
    <t>下期</t>
  </si>
  <si>
    <t>通期</t>
  </si>
  <si>
    <t>　　（単位：億円）</t>
  </si>
  <si>
    <t>IAB</t>
  </si>
  <si>
    <t>AEC</t>
  </si>
  <si>
    <t>SSB</t>
  </si>
  <si>
    <t>HCB</t>
  </si>
  <si>
    <t>少数株主・持分法投資損益</t>
  </si>
  <si>
    <r>
      <t>四半期別　</t>
    </r>
    <r>
      <rPr>
        <b/>
        <sz val="16"/>
        <color indexed="12"/>
        <rFont val="ＭＳ Ｐゴシック"/>
        <family val="3"/>
      </rPr>
      <t>EMC</t>
    </r>
    <r>
      <rPr>
        <b/>
        <sz val="16"/>
        <rFont val="ＭＳ Ｐゴシック"/>
        <family val="3"/>
      </rPr>
      <t>　PL概要</t>
    </r>
  </si>
  <si>
    <t>EMC　エレクトロニック＆メカニカルコンポーネンツビジネス</t>
  </si>
  <si>
    <r>
      <t>　２．　四捨五入により、当財務データ集の数値は「</t>
    </r>
    <r>
      <rPr>
        <sz val="12"/>
        <color indexed="12"/>
        <rFont val="ＭＳ Ｐゴシック"/>
        <family val="3"/>
      </rPr>
      <t>平成22</t>
    </r>
    <r>
      <rPr>
        <sz val="12"/>
        <rFont val="ＭＳ Ｐゴシック"/>
        <family val="3"/>
      </rPr>
      <t xml:space="preserve">年3月期　決算短信」と異なることがございます。 </t>
    </r>
  </si>
  <si>
    <t>2011年3月期　</t>
  </si>
  <si>
    <t>2009年3月期</t>
  </si>
  <si>
    <t>2011年3月期計画　と　2010年3月期実績との比較</t>
  </si>
  <si>
    <t>2010年3月期実績　と　2009年3月期実績との比較</t>
  </si>
  <si>
    <t>EMC</t>
  </si>
  <si>
    <t>EMC</t>
  </si>
  <si>
    <t>EMC</t>
  </si>
  <si>
    <t>EMC</t>
  </si>
  <si>
    <r>
      <t>　５．　当資料は</t>
    </r>
    <r>
      <rPr>
        <sz val="12"/>
        <color indexed="12"/>
        <rFont val="ＭＳ Ｐゴシック"/>
        <family val="3"/>
      </rPr>
      <t>2010年4月</t>
    </r>
    <r>
      <rPr>
        <sz val="12"/>
        <color indexed="10"/>
        <rFont val="ＭＳ Ｐゴシック"/>
        <family val="3"/>
      </rPr>
      <t>27日</t>
    </r>
    <r>
      <rPr>
        <sz val="12"/>
        <rFont val="ＭＳ Ｐゴシック"/>
        <family val="3"/>
      </rPr>
      <t>に作成・発表したものです。</t>
    </r>
  </si>
  <si>
    <t>-</t>
  </si>
  <si>
    <t>-</t>
  </si>
  <si>
    <t>EMC</t>
  </si>
  <si>
    <t>消去・調整他</t>
  </si>
  <si>
    <t>第2A</t>
  </si>
  <si>
    <t>アジア</t>
  </si>
  <si>
    <t>－</t>
  </si>
  <si>
    <t>－</t>
  </si>
  <si>
    <t>消去・調整他</t>
  </si>
  <si>
    <t>消去・</t>
  </si>
  <si>
    <t>調整他</t>
  </si>
  <si>
    <t>アジア</t>
  </si>
  <si>
    <t>消却＆調整他</t>
  </si>
  <si>
    <r>
      <t>２０１０</t>
    </r>
    <r>
      <rPr>
        <b/>
        <u val="single"/>
        <sz val="24"/>
        <rFont val="ＭＳ Ｐゴシック"/>
        <family val="3"/>
      </rPr>
      <t>年３月期　オムロングループ財務データ集</t>
    </r>
  </si>
  <si>
    <t>四半期別　ＩＡＢ　PL概要</t>
  </si>
  <si>
    <t>上期</t>
  </si>
  <si>
    <t>下期</t>
  </si>
  <si>
    <t>通期</t>
  </si>
  <si>
    <t>-</t>
  </si>
  <si>
    <t>-</t>
  </si>
  <si>
    <t>-</t>
  </si>
  <si>
    <t>-</t>
  </si>
  <si>
    <t>第4</t>
  </si>
  <si>
    <t>-</t>
  </si>
  <si>
    <t>-</t>
  </si>
  <si>
    <t>-</t>
  </si>
  <si>
    <t>-</t>
  </si>
  <si>
    <t>-</t>
  </si>
  <si>
    <t>-</t>
  </si>
  <si>
    <t>-</t>
  </si>
  <si>
    <t>-</t>
  </si>
  <si>
    <t>-</t>
  </si>
  <si>
    <t>-</t>
  </si>
  <si>
    <t>-</t>
  </si>
  <si>
    <t>-</t>
  </si>
  <si>
    <t>-</t>
  </si>
  <si>
    <t>-</t>
  </si>
  <si>
    <t>-</t>
  </si>
  <si>
    <t>-</t>
  </si>
  <si>
    <t>-</t>
  </si>
  <si>
    <t>-</t>
  </si>
  <si>
    <r>
      <t>　３．　連結子会社数は</t>
    </r>
    <r>
      <rPr>
        <sz val="12"/>
        <color indexed="12"/>
        <rFont val="ＭＳ Ｐゴシック"/>
        <family val="3"/>
      </rPr>
      <t>154</t>
    </r>
    <r>
      <rPr>
        <sz val="12"/>
        <rFont val="ＭＳ Ｐゴシック"/>
        <family val="3"/>
      </rPr>
      <t>社、持分法適用関連会社数は</t>
    </r>
    <r>
      <rPr>
        <sz val="12"/>
        <color indexed="12"/>
        <rFont val="ＭＳ Ｐゴシック"/>
        <family val="3"/>
      </rPr>
      <t>16</t>
    </r>
    <r>
      <rPr>
        <sz val="12"/>
        <color indexed="10"/>
        <rFont val="ＭＳ Ｐゴシック"/>
        <family val="3"/>
      </rPr>
      <t>社</t>
    </r>
    <r>
      <rPr>
        <sz val="12"/>
        <rFont val="ＭＳ Ｐゴシック"/>
        <family val="3"/>
      </rPr>
      <t xml:space="preserve">です。　 </t>
    </r>
  </si>
  <si>
    <t>その他　（上記以外の社長直轄部門）</t>
  </si>
  <si>
    <t>＊２０１０年３月期の設備投資は</t>
  </si>
  <si>
    <r>
      <t xml:space="preserve"> </t>
    </r>
    <r>
      <rPr>
        <sz val="11"/>
        <rFont val="ＭＳ Ｐゴシック"/>
        <family val="3"/>
      </rPr>
      <t xml:space="preserve"> </t>
    </r>
    <r>
      <rPr>
        <sz val="11"/>
        <rFont val="ＭＳ Ｐゴシック"/>
        <family val="3"/>
      </rPr>
      <t>及び関連する債務を調整したもの</t>
    </r>
  </si>
  <si>
    <t>　連結キャッシュフロー計算書の資本的支出</t>
  </si>
  <si>
    <t>※2009年3月期の実績は組み替え前の実績値です。</t>
  </si>
  <si>
    <t xml:space="preserve">10年3月期実績/
09年3月期実績 </t>
  </si>
  <si>
    <r>
      <t>実績</t>
    </r>
    <r>
      <rPr>
        <b/>
        <sz val="10"/>
        <rFont val="ＭＳ Ｐゴシック"/>
        <family val="3"/>
      </rPr>
      <t>※</t>
    </r>
  </si>
</sst>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_ "/>
    <numFmt numFmtId="180" formatCode="#,##0_ "/>
    <numFmt numFmtId="181" formatCode="0.0_);[Red]\(0.0\)"/>
    <numFmt numFmtId="182" formatCode="#,##0.0_ ;[Red]\-#,##0.0\ "/>
    <numFmt numFmtId="183" formatCode="#,##0_);[Red]\(#,##0\)"/>
    <numFmt numFmtId="184" formatCode="0_ "/>
    <numFmt numFmtId="185" formatCode="#,##0.00_ ;[Red]\-#,##0.00\ "/>
    <numFmt numFmtId="186" formatCode="#,##0_ ;[Red]\-#,##0\ "/>
    <numFmt numFmtId="187" formatCode="#,##0_);\(#,##0\)"/>
    <numFmt numFmtId="188" formatCode="0_);[Red]\(0\)"/>
    <numFmt numFmtId="189" formatCode="0;[Red]0"/>
    <numFmt numFmtId="190" formatCode="0_ ;[Red]\-0\ "/>
    <numFmt numFmtId="191" formatCode="###&quot;.&quot;#"/>
    <numFmt numFmtId="192" formatCode="0.0_ ;[Red]\-0.0\ "/>
    <numFmt numFmtId="193" formatCode="0.00_ ;[Red]\-0.00\ "/>
    <numFmt numFmtId="194" formatCode="0.00_);[Red]\(0.00\)"/>
    <numFmt numFmtId="195" formatCode="0.000_);[Red]\(0.000\)"/>
    <numFmt numFmtId="196" formatCode="0.000"/>
    <numFmt numFmtId="197" formatCode="###0&quot;.&quot;0"/>
    <numFmt numFmtId="198" formatCode="###00&quot;.&quot;0"/>
    <numFmt numFmtId="199" formatCode="####0&quot;.&quot;0"/>
    <numFmt numFmtId="200" formatCode="###0&quot;.&quot;00"/>
    <numFmt numFmtId="201" formatCode="###0.0&quot;.&quot;00"/>
    <numFmt numFmtId="202" formatCode="###0.&quot;.&quot;00"/>
    <numFmt numFmtId="203" formatCode="###.&quot;.&quot;;00000000000000000000000000000000"/>
    <numFmt numFmtId="204" formatCode="###.0.&quot;.&quot;;00000000000000000000000000000000.0"/>
    <numFmt numFmtId="205" formatCode="###.0.&quot;.&quot;;00"/>
    <numFmt numFmtId="206" formatCode="0.00_ "/>
    <numFmt numFmtId="207" formatCode="#,##0.0"/>
    <numFmt numFmtId="208" formatCode="0.000%"/>
    <numFmt numFmtId="209" formatCode="0.0000%"/>
    <numFmt numFmtId="210" formatCode="0.00000%"/>
    <numFmt numFmtId="211" formatCode="#,##0.000;[Red]\-#,##0.000"/>
    <numFmt numFmtId="212" formatCode="0.000_ "/>
    <numFmt numFmtId="213" formatCode="0.00000_);[Red]\(0.00000\)"/>
    <numFmt numFmtId="214" formatCode="0.0\P"/>
    <numFmt numFmtId="215" formatCode="0.00\P"/>
    <numFmt numFmtId="216" formatCode="0%\P"/>
    <numFmt numFmtId="217" formatCode="0\P"/>
    <numFmt numFmtId="218" formatCode="0.000\P"/>
    <numFmt numFmtId="219" formatCode="\P"/>
    <numFmt numFmtId="220" formatCode="&quot;Yes&quot;;&quot;Yes&quot;;&quot;No&quot;"/>
    <numFmt numFmtId="221" formatCode="&quot;True&quot;;&quot;True&quot;;&quot;False&quot;"/>
    <numFmt numFmtId="222" formatCode="&quot;On&quot;;&quot;On&quot;;&quot;Off&quot;"/>
    <numFmt numFmtId="223" formatCode="[$€-2]\ #,##0.00_);[Red]\([$€-2]\ #,##0.00\)"/>
  </numFmts>
  <fonts count="39">
    <font>
      <sz val="11"/>
      <name val="ＭＳ Ｐゴシック"/>
      <family val="3"/>
    </font>
    <font>
      <sz val="11"/>
      <name val="Arial"/>
      <family val="2"/>
    </font>
    <font>
      <sz val="6"/>
      <name val="ＭＳ Ｐゴシック"/>
      <family val="3"/>
    </font>
    <font>
      <b/>
      <sz val="12"/>
      <name val="ＭＳ Ｐゴシック"/>
      <family val="3"/>
    </font>
    <font>
      <b/>
      <sz val="12"/>
      <name val="Arial"/>
      <family val="2"/>
    </font>
    <font>
      <b/>
      <sz val="11"/>
      <name val="Arial"/>
      <family val="2"/>
    </font>
    <font>
      <sz val="12"/>
      <name val="Arial"/>
      <family val="2"/>
    </font>
    <font>
      <b/>
      <sz val="11"/>
      <name val="ＭＳ Ｐゴシック"/>
      <family val="3"/>
    </font>
    <font>
      <sz val="10"/>
      <name val="Arial"/>
      <family val="2"/>
    </font>
    <font>
      <sz val="12"/>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b/>
      <sz val="13"/>
      <name val="ＭＳ Ｐゴシック"/>
      <family val="3"/>
    </font>
    <font>
      <b/>
      <sz val="10"/>
      <name val="ＭＳ Ｐゴシック"/>
      <family val="3"/>
    </font>
    <font>
      <b/>
      <u val="single"/>
      <sz val="24"/>
      <name val="ＭＳ Ｐゴシック"/>
      <family val="3"/>
    </font>
    <font>
      <b/>
      <sz val="16"/>
      <name val="ＭＳ Ｐゴシック"/>
      <family val="3"/>
    </font>
    <font>
      <b/>
      <u val="single"/>
      <sz val="14"/>
      <name val="ＭＳ Ｐゴシック"/>
      <family val="3"/>
    </font>
    <font>
      <b/>
      <sz val="14"/>
      <name val="ＭＳ Ｐゴシック"/>
      <family val="3"/>
    </font>
    <font>
      <b/>
      <strike/>
      <sz val="12"/>
      <name val="ＭＳ Ｐゴシック"/>
      <family val="3"/>
    </font>
    <font>
      <b/>
      <sz val="20"/>
      <name val="ＭＳ Ｐゴシック"/>
      <family val="3"/>
    </font>
    <font>
      <sz val="9"/>
      <name val="ＭＳ Ｐゴシック"/>
      <family val="3"/>
    </font>
    <font>
      <b/>
      <u val="single"/>
      <sz val="24"/>
      <color indexed="12"/>
      <name val="ＭＳ Ｐゴシック"/>
      <family val="3"/>
    </font>
    <font>
      <b/>
      <sz val="16"/>
      <color indexed="12"/>
      <name val="ＭＳ Ｐゴシック"/>
      <family val="3"/>
    </font>
    <font>
      <sz val="12"/>
      <color indexed="12"/>
      <name val="ＭＳ Ｐゴシック"/>
      <family val="3"/>
    </font>
    <font>
      <sz val="12"/>
      <color indexed="10"/>
      <name val="ＭＳ Ｐゴシック"/>
      <family val="3"/>
    </font>
    <font>
      <b/>
      <sz val="12"/>
      <color indexed="12"/>
      <name val="ＭＳ Ｐゴシック"/>
      <family val="3"/>
    </font>
    <font>
      <sz val="11"/>
      <color indexed="12"/>
      <name val="ＭＳ Ｐゴシック"/>
      <family val="3"/>
    </font>
    <font>
      <b/>
      <sz val="12"/>
      <color indexed="12"/>
      <name val="Arial"/>
      <family val="2"/>
    </font>
    <font>
      <sz val="12"/>
      <color indexed="12"/>
      <name val="Arial"/>
      <family val="2"/>
    </font>
    <font>
      <sz val="14"/>
      <color indexed="12"/>
      <name val="ＭＳ Ｐゴシック"/>
      <family val="3"/>
    </font>
    <font>
      <sz val="14"/>
      <color indexed="12"/>
      <name val="Arial"/>
      <family val="2"/>
    </font>
    <font>
      <b/>
      <sz val="13"/>
      <color indexed="12"/>
      <name val="ＭＳ Ｐゴシック"/>
      <family val="3"/>
    </font>
    <font>
      <b/>
      <sz val="9"/>
      <name val="ＭＳ Ｐゴシック"/>
      <family val="3"/>
    </font>
    <font>
      <b/>
      <sz val="12"/>
      <color indexed="10"/>
      <name val="ＭＳ Ｐゴシック"/>
      <family val="3"/>
    </font>
    <font>
      <b/>
      <sz val="12"/>
      <color indexed="10"/>
      <name val="Arial"/>
      <family val="2"/>
    </font>
    <font>
      <sz val="12"/>
      <color indexed="10"/>
      <name val="Arial"/>
      <family val="2"/>
    </font>
    <font>
      <sz val="10"/>
      <name val="ＭＳ Ｐゴシック"/>
      <family val="3"/>
    </font>
    <font>
      <b/>
      <sz val="8"/>
      <name val="ＭＳ Ｐゴシック"/>
      <family val="2"/>
    </font>
  </fonts>
  <fills count="8">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indexed="55"/>
        <bgColor indexed="64"/>
      </patternFill>
    </fill>
    <fill>
      <patternFill patternType="solid">
        <fgColor indexed="23"/>
        <bgColor indexed="64"/>
      </patternFill>
    </fill>
  </fills>
  <borders count="144">
    <border>
      <left/>
      <right/>
      <top/>
      <bottom/>
      <diagonal/>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medium"/>
      <top style="medium"/>
      <bottom style="double"/>
    </border>
    <border>
      <left>
        <color indexed="63"/>
      </left>
      <right>
        <color indexed="63"/>
      </right>
      <top style="medium"/>
      <bottom style="double"/>
    </border>
    <border>
      <left style="medium"/>
      <right>
        <color indexed="63"/>
      </right>
      <top style="medium"/>
      <bottom>
        <color indexed="63"/>
      </bottom>
    </border>
    <border>
      <left style="thin"/>
      <right>
        <color indexed="63"/>
      </right>
      <top style="thin"/>
      <bottom style="thin"/>
    </border>
    <border>
      <left style="medium"/>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style="medium"/>
      <right>
        <color indexed="63"/>
      </right>
      <top style="double"/>
      <bottom style="thin"/>
    </border>
    <border>
      <left>
        <color indexed="63"/>
      </left>
      <right>
        <color indexed="63"/>
      </right>
      <top style="double"/>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double"/>
      <bottom style="thin"/>
    </border>
    <border>
      <left style="medium"/>
      <right style="thin"/>
      <top style="double"/>
      <bottom style="thin"/>
    </border>
    <border>
      <left style="thin"/>
      <right>
        <color indexed="63"/>
      </right>
      <top style="double"/>
      <bottom style="thin"/>
    </border>
    <border>
      <left style="medium"/>
      <right style="medium"/>
      <top style="double"/>
      <bottom style="thin"/>
    </border>
    <border>
      <left style="medium"/>
      <right>
        <color indexed="63"/>
      </right>
      <top style="thin"/>
      <bottom style="double"/>
    </border>
    <border>
      <left>
        <color indexed="63"/>
      </left>
      <right style="medium"/>
      <top style="thin"/>
      <bottom style="double"/>
    </border>
    <border>
      <left style="medium"/>
      <right style="thin"/>
      <top style="thin"/>
      <bottom style="double"/>
    </border>
    <border>
      <left style="thin"/>
      <right>
        <color indexed="63"/>
      </right>
      <top style="thin"/>
      <bottom style="double"/>
    </border>
    <border>
      <left style="medium"/>
      <right style="medium"/>
      <top style="thin"/>
      <bottom style="double"/>
    </border>
    <border>
      <left style="medium"/>
      <right>
        <color indexed="63"/>
      </right>
      <top>
        <color indexed="63"/>
      </top>
      <bottom style="thin"/>
    </border>
    <border>
      <left style="medium"/>
      <right style="thin"/>
      <top>
        <color indexed="63"/>
      </top>
      <bottom style="thin"/>
    </border>
    <border>
      <left style="thin"/>
      <right>
        <color indexed="63"/>
      </right>
      <top>
        <color indexed="63"/>
      </top>
      <bottom style="thin"/>
    </border>
    <border>
      <left style="medium"/>
      <right style="medium"/>
      <top>
        <color indexed="63"/>
      </top>
      <bottom style="thin"/>
    </border>
    <border>
      <left style="medium"/>
      <right>
        <color indexed="63"/>
      </right>
      <top style="thin"/>
      <bottom style="thin"/>
    </border>
    <border>
      <left>
        <color indexed="63"/>
      </left>
      <right style="medium"/>
      <top>
        <color indexed="63"/>
      </top>
      <bottom style="medium"/>
    </border>
    <border>
      <left style="medium"/>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medium"/>
    </border>
    <border>
      <left style="medium"/>
      <right style="thin"/>
      <top style="thin"/>
      <bottom style="thin"/>
    </border>
    <border>
      <left style="thin"/>
      <right style="medium"/>
      <top style="thin"/>
      <bottom style="double"/>
    </border>
    <border>
      <left style="thin"/>
      <right style="medium"/>
      <top>
        <color indexed="63"/>
      </top>
      <bottom style="thin"/>
    </border>
    <border>
      <left style="thin"/>
      <right style="medium"/>
      <top style="thin"/>
      <bottom style="thin"/>
    </border>
    <border>
      <left style="thin"/>
      <right style="medium"/>
      <top>
        <color indexed="63"/>
      </top>
      <bottom>
        <color indexed="63"/>
      </bottom>
    </border>
    <border>
      <left style="medium"/>
      <right style="thin"/>
      <top style="medium"/>
      <bottom>
        <color indexed="63"/>
      </bottom>
    </border>
    <border>
      <left style="thin"/>
      <right style="medium"/>
      <top style="medium"/>
      <bottom style="thin"/>
    </border>
    <border>
      <left style="medium"/>
      <right style="thin"/>
      <top>
        <color indexed="63"/>
      </top>
      <bottom>
        <color indexed="63"/>
      </bottom>
    </border>
    <border>
      <left style="thin"/>
      <right style="medium"/>
      <top style="thin"/>
      <bottom style="medium"/>
    </border>
    <border>
      <left style="medium"/>
      <right style="thin"/>
      <top style="medium"/>
      <bottom style="thin"/>
    </border>
    <border>
      <left style="thin"/>
      <right>
        <color indexed="63"/>
      </right>
      <top style="medium"/>
      <bottom style="thin"/>
    </border>
    <border>
      <left style="medium"/>
      <right style="medium"/>
      <top style="medium"/>
      <bottom style="thin"/>
    </border>
    <border>
      <left style="medium"/>
      <right style="thin"/>
      <top style="thin"/>
      <bottom style="medium"/>
    </border>
    <border>
      <left style="thin"/>
      <right>
        <color indexed="63"/>
      </right>
      <top style="thin"/>
      <bottom style="medium"/>
    </border>
    <border>
      <left style="medium"/>
      <right style="medium"/>
      <top style="thin"/>
      <bottom style="medium"/>
    </border>
    <border>
      <left>
        <color indexed="63"/>
      </left>
      <right style="medium"/>
      <top>
        <color indexed="63"/>
      </top>
      <bottom style="dotted"/>
    </border>
    <border>
      <left>
        <color indexed="63"/>
      </left>
      <right style="medium"/>
      <top style="medium"/>
      <bottom style="double"/>
    </border>
    <border>
      <left style="medium"/>
      <right style="thin"/>
      <top style="medium"/>
      <bottom style="double"/>
    </border>
    <border>
      <left style="medium"/>
      <right style="medium"/>
      <top>
        <color indexed="63"/>
      </top>
      <bottom>
        <color indexed="63"/>
      </bottom>
    </border>
    <border>
      <left>
        <color indexed="63"/>
      </left>
      <right>
        <color indexed="63"/>
      </right>
      <top style="medium"/>
      <bottom style="medium"/>
    </border>
    <border>
      <left style="medium"/>
      <right style="thin"/>
      <top>
        <color indexed="63"/>
      </top>
      <bottom style="double"/>
    </border>
    <border>
      <left style="medium"/>
      <right>
        <color indexed="63"/>
      </right>
      <top style="medium"/>
      <bottom style="medium"/>
    </border>
    <border>
      <left style="medium"/>
      <right style="medium"/>
      <top style="medium"/>
      <bottom style="medium"/>
    </border>
    <border>
      <left style="medium"/>
      <right>
        <color indexed="63"/>
      </right>
      <top style="double"/>
      <bottom style="medium"/>
    </border>
    <border>
      <left>
        <color indexed="63"/>
      </left>
      <right>
        <color indexed="63"/>
      </right>
      <top style="double"/>
      <bottom style="medium"/>
    </border>
    <border>
      <left style="thin"/>
      <right style="thin"/>
      <top style="thin"/>
      <bottom style="double"/>
    </border>
    <border>
      <left style="thin"/>
      <right style="thin"/>
      <top style="double"/>
      <bottom style="thin"/>
    </border>
    <border>
      <left style="thin"/>
      <right style="thin"/>
      <top>
        <color indexed="63"/>
      </top>
      <bottom style="thin"/>
    </border>
    <border>
      <left style="thin"/>
      <right style="thin"/>
      <top>
        <color indexed="63"/>
      </top>
      <bottom style="double"/>
    </border>
    <border>
      <left style="medium"/>
      <right style="thin"/>
      <top style="double"/>
      <bottom style="medium"/>
    </border>
    <border>
      <left style="thin"/>
      <right style="thin"/>
      <top style="thin"/>
      <bottom style="thin"/>
    </border>
    <border>
      <left style="thin"/>
      <right style="thin"/>
      <top style="thin"/>
      <bottom style="medium"/>
    </border>
    <border>
      <left style="thin"/>
      <right style="thin"/>
      <top style="medium"/>
      <bottom style="thin"/>
    </border>
    <border>
      <left>
        <color indexed="63"/>
      </left>
      <right>
        <color indexed="63"/>
      </right>
      <top style="medium"/>
      <bottom style="thin"/>
    </border>
    <border>
      <left>
        <color indexed="63"/>
      </left>
      <right>
        <color indexed="63"/>
      </right>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thin"/>
      <bottom>
        <color indexed="63"/>
      </bottom>
    </border>
    <border>
      <left style="thin"/>
      <right style="thin"/>
      <top>
        <color indexed="63"/>
      </top>
      <bottom style="medium"/>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double"/>
      <bottom style="medium"/>
    </border>
    <border>
      <left>
        <color indexed="63"/>
      </left>
      <right style="thin"/>
      <top style="thin"/>
      <bottom style="thin"/>
    </border>
    <border>
      <left>
        <color indexed="63"/>
      </left>
      <right style="thin"/>
      <top style="thin"/>
      <bottom style="double"/>
    </border>
    <border>
      <left>
        <color indexed="63"/>
      </left>
      <right style="thin"/>
      <top>
        <color indexed="63"/>
      </top>
      <bottom style="thin"/>
    </border>
    <border>
      <left style="medium"/>
      <right style="medium"/>
      <top>
        <color indexed="63"/>
      </top>
      <bottom style="double"/>
    </border>
    <border>
      <left style="thin"/>
      <right style="medium"/>
      <top style="double"/>
      <bottom style="medium"/>
    </border>
    <border>
      <left style="thin"/>
      <right style="thin"/>
      <top style="medium"/>
      <bottom>
        <color indexed="63"/>
      </bottom>
    </border>
    <border>
      <left style="medium"/>
      <right>
        <color indexed="63"/>
      </right>
      <top style="medium"/>
      <bottom style="double"/>
    </border>
    <border>
      <left style="medium"/>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dotted"/>
    </border>
    <border>
      <left style="medium"/>
      <right>
        <color indexed="63"/>
      </right>
      <top style="thin"/>
      <bottom>
        <color indexed="63"/>
      </bottom>
    </border>
    <border>
      <left style="medium"/>
      <right style="medium"/>
      <top>
        <color indexed="63"/>
      </top>
      <bottom style="dotted"/>
    </border>
    <border>
      <left style="medium"/>
      <right style="thin"/>
      <top>
        <color indexed="63"/>
      </top>
      <bottom style="dotted"/>
    </border>
    <border>
      <left style="thin"/>
      <right style="thin"/>
      <top>
        <color indexed="63"/>
      </top>
      <bottom style="dotted"/>
    </border>
    <border>
      <left style="thin"/>
      <right>
        <color indexed="63"/>
      </right>
      <top>
        <color indexed="63"/>
      </top>
      <bottom style="dotted"/>
    </border>
    <border>
      <left style="thin"/>
      <right>
        <color indexed="63"/>
      </right>
      <top style="thin"/>
      <bottom>
        <color indexed="63"/>
      </bottom>
    </border>
    <border>
      <left style="thin"/>
      <right style="medium"/>
      <top>
        <color indexed="63"/>
      </top>
      <bottom style="medium"/>
    </border>
    <border>
      <left style="thin"/>
      <right style="thin"/>
      <top style="double"/>
      <bottom style="medium"/>
    </border>
    <border>
      <left style="thin"/>
      <right style="thin"/>
      <top style="double"/>
      <bottom>
        <color indexed="63"/>
      </bottom>
    </border>
    <border>
      <left>
        <color indexed="63"/>
      </left>
      <right style="thin"/>
      <top style="medium"/>
      <bottom>
        <color indexed="63"/>
      </bottom>
    </border>
    <border>
      <left>
        <color indexed="63"/>
      </left>
      <right style="medium"/>
      <top style="thin"/>
      <bottom style="dotted"/>
    </border>
    <border>
      <left>
        <color indexed="63"/>
      </left>
      <right>
        <color indexed="63"/>
      </right>
      <top style="thin"/>
      <bottom style="dotted"/>
    </border>
    <border>
      <left style="thin"/>
      <right style="thin"/>
      <top style="thin"/>
      <bottom style="dotted"/>
    </border>
    <border>
      <left>
        <color indexed="63"/>
      </left>
      <right style="thin"/>
      <top style="thin"/>
      <bottom style="dotted"/>
    </border>
    <border>
      <left style="medium"/>
      <right style="medium"/>
      <top style="thin"/>
      <bottom style="dotted"/>
    </border>
    <border>
      <left style="medium"/>
      <right style="thin"/>
      <top style="thin"/>
      <bottom style="dotted"/>
    </border>
    <border>
      <left style="thin"/>
      <right>
        <color indexed="63"/>
      </right>
      <top style="thin"/>
      <bottom style="dotted"/>
    </border>
    <border>
      <left style="thin"/>
      <right style="thin"/>
      <top style="medium"/>
      <bottom style="double"/>
    </border>
    <border>
      <left style="thin"/>
      <right>
        <color indexed="63"/>
      </right>
      <top style="medium"/>
      <bottom style="double"/>
    </border>
    <border>
      <left style="thin"/>
      <right style="medium"/>
      <top style="medium"/>
      <bottom style="double"/>
    </border>
    <border>
      <left>
        <color indexed="63"/>
      </left>
      <right style="thin"/>
      <top style="medium"/>
      <bottom style="double"/>
    </border>
    <border>
      <left style="medium"/>
      <right style="thin"/>
      <top style="thin"/>
      <bottom>
        <color indexed="63"/>
      </bottom>
    </border>
    <border>
      <left style="thin"/>
      <right style="medium"/>
      <top style="double"/>
      <bottom style="thin"/>
    </border>
    <border>
      <left style="thin"/>
      <right style="medium"/>
      <top style="thin"/>
      <bottom>
        <color indexed="63"/>
      </bottom>
    </border>
    <border>
      <left style="thick"/>
      <right style="thin"/>
      <top style="medium"/>
      <bottom>
        <color indexed="63"/>
      </bottom>
    </border>
    <border>
      <left style="thick"/>
      <right style="thin"/>
      <top>
        <color indexed="63"/>
      </top>
      <bottom>
        <color indexed="63"/>
      </bottom>
    </border>
    <border>
      <left style="thick"/>
      <right style="thin"/>
      <top>
        <color indexed="63"/>
      </top>
      <bottom style="thick"/>
    </border>
    <border>
      <left style="thin"/>
      <right style="medium"/>
      <top style="thin"/>
      <bottom style="thick"/>
    </border>
    <border>
      <left>
        <color indexed="63"/>
      </left>
      <right style="thin"/>
      <top style="thin"/>
      <bottom style="medium"/>
    </border>
    <border>
      <left style="thin"/>
      <right>
        <color indexed="63"/>
      </right>
      <top style="double"/>
      <bottom>
        <color indexed="63"/>
      </bottom>
    </border>
    <border>
      <left>
        <color indexed="63"/>
      </left>
      <right style="thin"/>
      <top style="thin"/>
      <bottom>
        <color indexed="63"/>
      </bottom>
    </border>
    <border>
      <left style="thin"/>
      <right>
        <color indexed="63"/>
      </right>
      <top style="double"/>
      <bottom style="medium"/>
    </border>
    <border>
      <left>
        <color indexed="63"/>
      </left>
      <right style="medium"/>
      <top style="double"/>
      <bottom style="medium"/>
    </border>
    <border>
      <left>
        <color indexed="63"/>
      </left>
      <right style="thin"/>
      <top>
        <color indexed="63"/>
      </top>
      <bottom style="dotted"/>
    </border>
    <border>
      <left style="thin"/>
      <right style="thin"/>
      <top style="dotted"/>
      <bottom style="thin"/>
    </border>
    <border>
      <left>
        <color indexed="63"/>
      </left>
      <right style="thin"/>
      <top style="medium"/>
      <bottom style="thin"/>
    </border>
    <border>
      <left style="thin"/>
      <right>
        <color indexed="63"/>
      </right>
      <top style="medium"/>
      <bottom style="medium"/>
    </border>
    <border>
      <left style="thin"/>
      <right style="medium"/>
      <top style="medium"/>
      <bottom style="medium"/>
    </border>
    <border>
      <left style="thin"/>
      <right style="thin"/>
      <top style="medium"/>
      <bottom style="medium"/>
    </border>
    <border>
      <left style="medium"/>
      <right>
        <color indexed="63"/>
      </right>
      <top style="thin"/>
      <bottom style="dotted"/>
    </border>
    <border>
      <left style="medium"/>
      <right>
        <color indexed="63"/>
      </right>
      <top>
        <color indexed="63"/>
      </top>
      <bottom style="dotted"/>
    </border>
    <border>
      <left>
        <color indexed="63"/>
      </left>
      <right style="medium"/>
      <top>
        <color indexed="63"/>
      </top>
      <bottom style="double"/>
    </border>
    <border>
      <left style="thin"/>
      <right style="medium"/>
      <top>
        <color indexed="63"/>
      </top>
      <bottom style="double"/>
    </border>
    <border>
      <left style="thin"/>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1" fillId="0" borderId="0" applyNumberFormat="0" applyFill="0" applyBorder="0" applyAlignment="0" applyProtection="0"/>
  </cellStyleXfs>
  <cellXfs count="1582">
    <xf numFmtId="0" fontId="0" fillId="0" borderId="0" xfId="0" applyAlignment="1">
      <alignment/>
    </xf>
    <xf numFmtId="0" fontId="1" fillId="0" borderId="0" xfId="0" applyFont="1" applyAlignment="1">
      <alignment vertical="center"/>
    </xf>
    <xf numFmtId="0" fontId="3" fillId="2" borderId="1" xfId="0" applyFont="1" applyFill="1" applyBorder="1" applyAlignment="1">
      <alignment horizontal="center" vertical="center"/>
    </xf>
    <xf numFmtId="0" fontId="1" fillId="0" borderId="0" xfId="0" applyFont="1" applyFill="1" applyBorder="1" applyAlignment="1">
      <alignment horizontal="right" vertical="center"/>
    </xf>
    <xf numFmtId="0" fontId="8" fillId="0" borderId="0" xfId="0" applyFont="1" applyAlignment="1">
      <alignment vertical="top"/>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38" fontId="0" fillId="0" borderId="0" xfId="17" applyFont="1" applyAlignment="1">
      <alignment horizontal="righ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0" fillId="4" borderId="6" xfId="0" applyFont="1" applyFill="1" applyBorder="1" applyAlignment="1">
      <alignment horizontal="left" vertical="center"/>
    </xf>
    <xf numFmtId="38" fontId="3" fillId="2" borderId="7" xfId="17" applyFont="1" applyFill="1" applyBorder="1" applyAlignment="1">
      <alignment horizontal="right" vertical="center"/>
    </xf>
    <xf numFmtId="38" fontId="3" fillId="2" borderId="8" xfId="17" applyFont="1" applyFill="1" applyBorder="1" applyAlignment="1">
      <alignment horizontal="right" vertical="center"/>
    </xf>
    <xf numFmtId="0" fontId="9" fillId="4" borderId="6" xfId="0" applyFont="1" applyFill="1" applyBorder="1" applyAlignment="1">
      <alignment horizontal="left" vertical="center"/>
    </xf>
    <xf numFmtId="0" fontId="1" fillId="4" borderId="9" xfId="0" applyFont="1" applyFill="1" applyBorder="1" applyAlignment="1">
      <alignment horizontal="right" vertical="center"/>
    </xf>
    <xf numFmtId="0" fontId="1" fillId="4" borderId="10" xfId="0" applyFont="1" applyFill="1" applyBorder="1" applyAlignment="1">
      <alignment horizontal="left" vertical="center"/>
    </xf>
    <xf numFmtId="0" fontId="1" fillId="4" borderId="11" xfId="0" applyFont="1" applyFill="1" applyBorder="1" applyAlignment="1">
      <alignment horizontal="right" vertical="center"/>
    </xf>
    <xf numFmtId="0" fontId="1" fillId="4" borderId="12" xfId="0" applyFont="1" applyFill="1" applyBorder="1" applyAlignment="1">
      <alignment horizontal="left" vertical="center"/>
    </xf>
    <xf numFmtId="0" fontId="1" fillId="4" borderId="13" xfId="0" applyFont="1" applyFill="1" applyBorder="1" applyAlignment="1">
      <alignment horizontal="right" vertical="center"/>
    </xf>
    <xf numFmtId="0" fontId="1" fillId="4" borderId="14" xfId="0" applyFont="1" applyFill="1" applyBorder="1" applyAlignment="1">
      <alignment horizontal="right" vertical="center"/>
    </xf>
    <xf numFmtId="0" fontId="1" fillId="4" borderId="15" xfId="0" applyFont="1" applyFill="1" applyBorder="1" applyAlignment="1">
      <alignment horizontal="right" vertical="center"/>
    </xf>
    <xf numFmtId="0" fontId="1" fillId="4" borderId="16" xfId="0" applyFont="1" applyFill="1" applyBorder="1" applyAlignment="1">
      <alignment horizontal="right" vertical="center"/>
    </xf>
    <xf numFmtId="0" fontId="5" fillId="4" borderId="5" xfId="0" applyFont="1" applyFill="1" applyBorder="1" applyAlignment="1">
      <alignment horizontal="right" vertical="center"/>
    </xf>
    <xf numFmtId="0" fontId="1" fillId="4" borderId="17" xfId="0" applyFont="1" applyFill="1" applyBorder="1" applyAlignment="1">
      <alignment horizontal="left" vertical="center"/>
    </xf>
    <xf numFmtId="0" fontId="5" fillId="4" borderId="18" xfId="0" applyFont="1" applyFill="1" applyBorder="1" applyAlignment="1">
      <alignment horizontal="right" vertical="center"/>
    </xf>
    <xf numFmtId="0" fontId="1" fillId="4" borderId="19" xfId="0" applyFont="1" applyFill="1" applyBorder="1" applyAlignment="1">
      <alignment horizontal="left" vertical="center"/>
    </xf>
    <xf numFmtId="0" fontId="5" fillId="4" borderId="20" xfId="0" applyFont="1" applyFill="1" applyBorder="1" applyAlignment="1">
      <alignment horizontal="righ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xf>
    <xf numFmtId="0" fontId="0" fillId="4" borderId="9" xfId="0" applyFont="1" applyFill="1" applyBorder="1" applyAlignment="1">
      <alignment horizontal="left" vertical="center"/>
    </xf>
    <xf numFmtId="0" fontId="0" fillId="0" borderId="0" xfId="0" applyFont="1" applyAlignment="1">
      <alignment/>
    </xf>
    <xf numFmtId="0" fontId="0" fillId="4" borderId="10"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17" xfId="0" applyFont="1" applyFill="1" applyBorder="1" applyAlignment="1">
      <alignment horizontal="left" vertical="center"/>
    </xf>
    <xf numFmtId="0" fontId="0" fillId="4" borderId="21" xfId="0" applyFont="1" applyFill="1" applyBorder="1" applyAlignment="1">
      <alignment horizontal="center" vertical="center"/>
    </xf>
    <xf numFmtId="38" fontId="3" fillId="2" borderId="22" xfId="17" applyFont="1" applyFill="1" applyBorder="1" applyAlignment="1">
      <alignment horizontal="right" vertical="center"/>
    </xf>
    <xf numFmtId="38" fontId="3" fillId="2" borderId="23" xfId="17" applyFont="1" applyFill="1" applyBorder="1" applyAlignment="1">
      <alignment horizontal="right" vertical="center"/>
    </xf>
    <xf numFmtId="38" fontId="3" fillId="2" borderId="24" xfId="17" applyFont="1" applyFill="1" applyBorder="1" applyAlignment="1">
      <alignment horizontal="right" vertical="center"/>
    </xf>
    <xf numFmtId="0" fontId="0" fillId="4" borderId="25" xfId="0" applyFont="1" applyFill="1" applyBorder="1" applyAlignment="1">
      <alignment horizontal="left" vertical="center"/>
    </xf>
    <xf numFmtId="0" fontId="0" fillId="4" borderId="26" xfId="0" applyFont="1" applyFill="1" applyBorder="1" applyAlignment="1">
      <alignment horizontal="center" vertical="center"/>
    </xf>
    <xf numFmtId="38" fontId="3" fillId="2" borderId="27" xfId="17" applyFont="1" applyFill="1" applyBorder="1" applyAlignment="1">
      <alignment horizontal="right" vertical="center"/>
    </xf>
    <xf numFmtId="38" fontId="3" fillId="2" borderId="28" xfId="17" applyFont="1" applyFill="1" applyBorder="1" applyAlignment="1">
      <alignment horizontal="right" vertical="center"/>
    </xf>
    <xf numFmtId="38" fontId="3" fillId="2" borderId="29" xfId="17" applyFont="1" applyFill="1" applyBorder="1" applyAlignment="1">
      <alignment horizontal="right" vertical="center"/>
    </xf>
    <xf numFmtId="0" fontId="0" fillId="4" borderId="30" xfId="0" applyFont="1" applyFill="1" applyBorder="1" applyAlignment="1">
      <alignment horizontal="center" vertical="center"/>
    </xf>
    <xf numFmtId="0" fontId="0" fillId="4" borderId="13" xfId="0" applyFont="1" applyFill="1" applyBorder="1" applyAlignment="1">
      <alignment horizontal="right" vertical="center"/>
    </xf>
    <xf numFmtId="38" fontId="3" fillId="2" borderId="31" xfId="17" applyFont="1" applyFill="1" applyBorder="1" applyAlignment="1">
      <alignment horizontal="right" vertical="center"/>
    </xf>
    <xf numFmtId="38" fontId="3" fillId="2" borderId="32" xfId="17" applyFont="1" applyFill="1" applyBorder="1" applyAlignment="1">
      <alignment horizontal="right" vertical="center"/>
    </xf>
    <xf numFmtId="38" fontId="3" fillId="2" borderId="33" xfId="17" applyFont="1" applyFill="1" applyBorder="1" applyAlignment="1">
      <alignment horizontal="right" vertical="center"/>
    </xf>
    <xf numFmtId="0" fontId="0" fillId="4" borderId="34" xfId="0" applyFont="1" applyFill="1" applyBorder="1" applyAlignment="1">
      <alignment horizontal="center" vertical="center"/>
    </xf>
    <xf numFmtId="0" fontId="0" fillId="4" borderId="14" xfId="0" applyFont="1" applyFill="1" applyBorder="1" applyAlignment="1">
      <alignment horizontal="right" vertical="center"/>
    </xf>
    <xf numFmtId="0" fontId="0" fillId="4" borderId="34" xfId="0" applyFont="1" applyFill="1" applyBorder="1" applyAlignment="1">
      <alignment horizontal="left" vertical="center"/>
    </xf>
    <xf numFmtId="0" fontId="0" fillId="4" borderId="11" xfId="0" applyFont="1" applyFill="1" applyBorder="1" applyAlignment="1">
      <alignment horizontal="right" vertical="center"/>
    </xf>
    <xf numFmtId="0" fontId="0" fillId="4" borderId="25" xfId="0" applyFont="1" applyFill="1" applyBorder="1" applyAlignment="1">
      <alignment horizontal="center" vertical="center"/>
    </xf>
    <xf numFmtId="0" fontId="0" fillId="4" borderId="26" xfId="0" applyFont="1" applyFill="1" applyBorder="1" applyAlignment="1">
      <alignment horizontal="right" vertical="center"/>
    </xf>
    <xf numFmtId="0" fontId="0" fillId="4" borderId="19" xfId="0" applyFont="1" applyFill="1" applyBorder="1" applyAlignment="1">
      <alignment horizontal="left" vertical="center"/>
    </xf>
    <xf numFmtId="0" fontId="0" fillId="4" borderId="35" xfId="0" applyFont="1" applyFill="1" applyBorder="1" applyAlignment="1">
      <alignment horizontal="center" vertical="center"/>
    </xf>
    <xf numFmtId="38" fontId="3" fillId="2" borderId="36" xfId="17" applyFont="1" applyFill="1" applyBorder="1" applyAlignment="1">
      <alignment horizontal="right" vertical="center"/>
    </xf>
    <xf numFmtId="38" fontId="3" fillId="2" borderId="37" xfId="17" applyFont="1" applyFill="1" applyBorder="1" applyAlignment="1">
      <alignment horizontal="right" vertical="center"/>
    </xf>
    <xf numFmtId="38" fontId="3" fillId="2" borderId="38" xfId="17" applyFont="1" applyFill="1" applyBorder="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4" borderId="6" xfId="0" applyFont="1" applyFill="1" applyBorder="1" applyAlignment="1">
      <alignment vertical="center"/>
    </xf>
    <xf numFmtId="0" fontId="0" fillId="4" borderId="39" xfId="0" applyFont="1" applyFill="1" applyBorder="1" applyAlignment="1">
      <alignment vertical="center"/>
    </xf>
    <xf numFmtId="0" fontId="0" fillId="4" borderId="20" xfId="0" applyFont="1" applyFill="1" applyBorder="1" applyAlignment="1">
      <alignment horizontal="center" vertical="center"/>
    </xf>
    <xf numFmtId="0" fontId="0" fillId="4" borderId="6" xfId="0" applyFont="1" applyFill="1" applyBorder="1" applyAlignment="1">
      <alignment horizontal="left" vertical="center"/>
    </xf>
    <xf numFmtId="0" fontId="0" fillId="4" borderId="39" xfId="0" applyFont="1" applyFill="1" applyBorder="1" applyAlignment="1">
      <alignment horizontal="left"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176" fontId="9" fillId="2" borderId="29" xfId="15" applyNumberFormat="1" applyFont="1" applyFill="1" applyBorder="1" applyAlignment="1">
      <alignment horizontal="right" vertical="center"/>
    </xf>
    <xf numFmtId="0" fontId="0" fillId="4" borderId="41" xfId="0" applyFont="1" applyFill="1" applyBorder="1" applyAlignment="1">
      <alignment horizontal="right" vertical="center"/>
    </xf>
    <xf numFmtId="176" fontId="9" fillId="2" borderId="32" xfId="15" applyNumberFormat="1" applyFont="1" applyFill="1" applyBorder="1" applyAlignment="1">
      <alignment horizontal="right" vertical="center"/>
    </xf>
    <xf numFmtId="176" fontId="9" fillId="2" borderId="33" xfId="15" applyNumberFormat="1" applyFont="1" applyFill="1" applyBorder="1" applyAlignment="1">
      <alignment horizontal="right" vertical="center"/>
    </xf>
    <xf numFmtId="0" fontId="0" fillId="4" borderId="42" xfId="0" applyFont="1" applyFill="1" applyBorder="1" applyAlignment="1">
      <alignment horizontal="right" vertical="center"/>
    </xf>
    <xf numFmtId="0" fontId="0" fillId="4" borderId="0" xfId="0" applyFont="1" applyFill="1" applyBorder="1" applyAlignment="1">
      <alignment horizontal="right" vertical="center"/>
    </xf>
    <xf numFmtId="0" fontId="0" fillId="4" borderId="40" xfId="0" applyFont="1" applyFill="1" applyBorder="1" applyAlignment="1">
      <alignment horizontal="right" vertical="center"/>
    </xf>
    <xf numFmtId="176" fontId="9" fillId="2" borderId="43" xfId="15" applyNumberFormat="1" applyFont="1" applyFill="1" applyBorder="1" applyAlignment="1">
      <alignment horizontal="right" vertical="center"/>
    </xf>
    <xf numFmtId="176" fontId="9" fillId="2" borderId="38" xfId="15" applyNumberFormat="1" applyFont="1" applyFill="1" applyBorder="1" applyAlignment="1">
      <alignment horizontal="right" vertical="center"/>
    </xf>
    <xf numFmtId="0" fontId="0" fillId="0" borderId="0" xfId="0" applyFont="1" applyAlignment="1">
      <alignment horizontal="right"/>
    </xf>
    <xf numFmtId="38" fontId="3" fillId="2" borderId="44" xfId="17" applyFont="1" applyFill="1" applyBorder="1" applyAlignment="1">
      <alignment horizontal="right" vertical="center"/>
    </xf>
    <xf numFmtId="9" fontId="3" fillId="2" borderId="22" xfId="15" applyFont="1" applyFill="1" applyBorder="1" applyAlignment="1">
      <alignment horizontal="right" vertical="center"/>
    </xf>
    <xf numFmtId="9" fontId="3" fillId="2" borderId="23" xfId="15" applyFont="1" applyFill="1" applyBorder="1" applyAlignment="1">
      <alignment horizontal="right" vertical="center"/>
    </xf>
    <xf numFmtId="9" fontId="3" fillId="2" borderId="24" xfId="15" applyFont="1" applyFill="1" applyBorder="1" applyAlignment="1">
      <alignment horizontal="right" vertical="center"/>
    </xf>
    <xf numFmtId="9" fontId="3" fillId="2" borderId="27" xfId="15" applyFont="1" applyFill="1" applyBorder="1" applyAlignment="1">
      <alignment horizontal="right" vertical="center"/>
    </xf>
    <xf numFmtId="9" fontId="3" fillId="2" borderId="28" xfId="15" applyFont="1" applyFill="1" applyBorder="1" applyAlignment="1">
      <alignment horizontal="right" vertical="center"/>
    </xf>
    <xf numFmtId="9" fontId="3" fillId="2" borderId="29" xfId="15" applyFont="1" applyFill="1" applyBorder="1" applyAlignment="1">
      <alignment horizontal="right" vertical="center"/>
    </xf>
    <xf numFmtId="9" fontId="3" fillId="2" borderId="31" xfId="15" applyFont="1" applyFill="1" applyBorder="1" applyAlignment="1">
      <alignment horizontal="right" vertical="center"/>
    </xf>
    <xf numFmtId="9" fontId="3" fillId="2" borderId="32" xfId="15" applyFont="1" applyFill="1" applyBorder="1" applyAlignment="1">
      <alignment horizontal="right" vertical="center"/>
    </xf>
    <xf numFmtId="9" fontId="3" fillId="2" borderId="33" xfId="15" applyFont="1" applyFill="1" applyBorder="1" applyAlignment="1">
      <alignment horizontal="right" vertical="center"/>
    </xf>
    <xf numFmtId="9" fontId="3" fillId="2" borderId="27" xfId="15" applyFont="1" applyFill="1" applyBorder="1" applyAlignment="1" quotePrefix="1">
      <alignment horizontal="right" vertical="center"/>
    </xf>
    <xf numFmtId="9" fontId="3" fillId="2" borderId="28" xfId="15" applyFont="1" applyFill="1" applyBorder="1" applyAlignment="1" quotePrefix="1">
      <alignment horizontal="right" vertical="center"/>
    </xf>
    <xf numFmtId="9" fontId="3" fillId="2" borderId="29" xfId="15" applyFont="1" applyFill="1" applyBorder="1" applyAlignment="1" quotePrefix="1">
      <alignment horizontal="right" vertical="center"/>
    </xf>
    <xf numFmtId="9" fontId="3" fillId="2" borderId="36" xfId="15" applyFont="1" applyFill="1" applyBorder="1" applyAlignment="1">
      <alignment horizontal="right" vertical="center"/>
    </xf>
    <xf numFmtId="9" fontId="3" fillId="2" borderId="37" xfId="15" applyFont="1" applyFill="1" applyBorder="1" applyAlignment="1">
      <alignment horizontal="right" vertical="center"/>
    </xf>
    <xf numFmtId="9" fontId="3" fillId="2" borderId="38" xfId="15" applyFont="1" applyFill="1" applyBorder="1" applyAlignment="1">
      <alignment horizontal="right" vertical="center"/>
    </xf>
    <xf numFmtId="9" fontId="3" fillId="2" borderId="44" xfId="15" applyFont="1" applyFill="1" applyBorder="1" applyAlignment="1">
      <alignment horizontal="right" vertical="center"/>
    </xf>
    <xf numFmtId="9" fontId="3" fillId="2" borderId="7" xfId="15" applyFont="1" applyFill="1" applyBorder="1" applyAlignment="1">
      <alignment horizontal="right" vertical="center"/>
    </xf>
    <xf numFmtId="9" fontId="3" fillId="2" borderId="8" xfId="15" applyFont="1" applyFill="1" applyBorder="1" applyAlignment="1">
      <alignment horizontal="right" vertical="center"/>
    </xf>
    <xf numFmtId="0" fontId="0" fillId="4" borderId="45" xfId="0" applyFont="1" applyFill="1" applyBorder="1" applyAlignment="1">
      <alignment horizontal="left" vertical="center"/>
    </xf>
    <xf numFmtId="0" fontId="0" fillId="4" borderId="46" xfId="0" applyFont="1" applyFill="1" applyBorder="1" applyAlignment="1">
      <alignment horizontal="right" vertical="center"/>
    </xf>
    <xf numFmtId="0" fontId="0" fillId="4" borderId="47" xfId="0" applyFont="1" applyFill="1" applyBorder="1" applyAlignment="1">
      <alignment horizontal="right" vertical="center"/>
    </xf>
    <xf numFmtId="0" fontId="0" fillId="4" borderId="48" xfId="0" applyFont="1" applyFill="1" applyBorder="1" applyAlignment="1">
      <alignment horizontal="right" vertical="center"/>
    </xf>
    <xf numFmtId="0" fontId="0" fillId="4" borderId="49" xfId="0" applyFont="1" applyFill="1" applyBorder="1" applyAlignment="1">
      <alignment horizontal="left" vertical="center"/>
    </xf>
    <xf numFmtId="0" fontId="0" fillId="4" borderId="50" xfId="0" applyFont="1" applyFill="1" applyBorder="1" applyAlignment="1">
      <alignment horizontal="left" vertical="center"/>
    </xf>
    <xf numFmtId="0" fontId="0" fillId="4" borderId="51" xfId="0" applyFont="1" applyFill="1" applyBorder="1" applyAlignment="1">
      <alignment horizontal="left" vertical="center"/>
    </xf>
    <xf numFmtId="0" fontId="0" fillId="4" borderId="51"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52" xfId="0" applyFont="1" applyFill="1" applyBorder="1" applyAlignment="1">
      <alignment horizontal="right" vertical="center"/>
    </xf>
    <xf numFmtId="9" fontId="3" fillId="2" borderId="53" xfId="15" applyFont="1" applyFill="1" applyBorder="1" applyAlignment="1">
      <alignment horizontal="right" vertical="center"/>
    </xf>
    <xf numFmtId="9" fontId="3" fillId="2" borderId="54" xfId="15" applyFont="1" applyFill="1" applyBorder="1" applyAlignment="1">
      <alignment horizontal="right" vertical="center"/>
    </xf>
    <xf numFmtId="9" fontId="3" fillId="2" borderId="55" xfId="15" applyFont="1" applyFill="1" applyBorder="1" applyAlignment="1">
      <alignment horizontal="right" vertical="center"/>
    </xf>
    <xf numFmtId="9" fontId="3" fillId="2" borderId="56" xfId="15" applyFont="1" applyFill="1" applyBorder="1" applyAlignment="1" quotePrefix="1">
      <alignment horizontal="right" vertical="center"/>
    </xf>
    <xf numFmtId="9" fontId="3" fillId="2" borderId="57" xfId="15" applyFont="1" applyFill="1" applyBorder="1" applyAlignment="1" quotePrefix="1">
      <alignment horizontal="right" vertical="center"/>
    </xf>
    <xf numFmtId="9" fontId="3" fillId="2" borderId="58" xfId="15" applyFont="1" applyFill="1" applyBorder="1" applyAlignment="1" quotePrefix="1">
      <alignment horizontal="right" vertical="center"/>
    </xf>
    <xf numFmtId="0" fontId="0" fillId="0" borderId="0" xfId="0" applyFont="1" applyFill="1" applyAlignment="1">
      <alignment/>
    </xf>
    <xf numFmtId="176" fontId="9" fillId="0" borderId="0" xfId="15" applyNumberFormat="1" applyFont="1" applyFill="1" applyBorder="1" applyAlignment="1">
      <alignment horizontal="right" vertical="center"/>
    </xf>
    <xf numFmtId="38" fontId="0" fillId="0" borderId="0" xfId="0" applyNumberFormat="1" applyFont="1" applyAlignment="1">
      <alignment/>
    </xf>
    <xf numFmtId="0" fontId="9" fillId="0" borderId="0" xfId="0" applyFont="1" applyAlignment="1">
      <alignment vertical="center"/>
    </xf>
    <xf numFmtId="0" fontId="12" fillId="0" borderId="0" xfId="0" applyFont="1" applyAlignment="1">
      <alignment/>
    </xf>
    <xf numFmtId="0" fontId="12" fillId="0" borderId="0" xfId="0" applyFont="1" applyAlignment="1">
      <alignment vertical="center"/>
    </xf>
    <xf numFmtId="0" fontId="12" fillId="0" borderId="0" xfId="0" applyFont="1" applyAlignment="1">
      <alignment horizontal="center"/>
    </xf>
    <xf numFmtId="0" fontId="1" fillId="4" borderId="59" xfId="0" applyFont="1" applyFill="1" applyBorder="1" applyAlignment="1">
      <alignment horizontal="right" vertical="center"/>
    </xf>
    <xf numFmtId="176" fontId="1" fillId="4" borderId="14" xfId="15" applyNumberFormat="1" applyFont="1" applyFill="1" applyBorder="1" applyAlignment="1">
      <alignment horizontal="right" vertical="center"/>
    </xf>
    <xf numFmtId="176" fontId="1" fillId="4" borderId="15" xfId="15" applyNumberFormat="1" applyFont="1" applyFill="1" applyBorder="1" applyAlignment="1">
      <alignment horizontal="right" vertical="center"/>
    </xf>
    <xf numFmtId="176" fontId="1" fillId="4" borderId="13" xfId="15" applyNumberFormat="1" applyFont="1" applyFill="1" applyBorder="1" applyAlignment="1">
      <alignment horizontal="right" vertical="center"/>
    </xf>
    <xf numFmtId="0" fontId="0" fillId="4" borderId="42" xfId="0" applyFont="1" applyFill="1" applyBorder="1" applyAlignment="1">
      <alignment vertical="center"/>
    </xf>
    <xf numFmtId="0" fontId="0" fillId="4" borderId="34" xfId="0" applyFont="1" applyFill="1" applyBorder="1" applyAlignment="1">
      <alignment vertical="center"/>
    </xf>
    <xf numFmtId="0" fontId="3" fillId="0" borderId="0" xfId="0" applyFont="1" applyAlignment="1">
      <alignment vertical="center"/>
    </xf>
    <xf numFmtId="0" fontId="9" fillId="0" borderId="0" xfId="0" applyFont="1" applyAlignment="1">
      <alignment/>
    </xf>
    <xf numFmtId="0" fontId="3" fillId="3" borderId="3" xfId="0" applyFont="1" applyFill="1" applyBorder="1" applyAlignment="1">
      <alignment horizontal="center" vertical="center"/>
    </xf>
    <xf numFmtId="0" fontId="3" fillId="3" borderId="60" xfId="0" applyFont="1" applyFill="1" applyBorder="1" applyAlignment="1">
      <alignment horizontal="center" vertical="center"/>
    </xf>
    <xf numFmtId="0" fontId="0" fillId="4" borderId="9" xfId="0" applyFont="1" applyFill="1" applyBorder="1" applyAlignment="1">
      <alignment horizontal="left" vertical="center"/>
    </xf>
    <xf numFmtId="0" fontId="0" fillId="0" borderId="20" xfId="0" applyFont="1" applyBorder="1" applyAlignment="1">
      <alignment/>
    </xf>
    <xf numFmtId="0" fontId="3" fillId="3" borderId="61" xfId="0" applyFont="1" applyFill="1" applyBorder="1" applyAlignment="1">
      <alignment horizontal="center" vertical="center"/>
    </xf>
    <xf numFmtId="9" fontId="3" fillId="3" borderId="55" xfId="15" applyFont="1" applyFill="1" applyBorder="1" applyAlignment="1">
      <alignment vertical="center"/>
    </xf>
    <xf numFmtId="9" fontId="3" fillId="3" borderId="29" xfId="15" applyFont="1" applyFill="1" applyBorder="1" applyAlignment="1">
      <alignment vertical="center"/>
    </xf>
    <xf numFmtId="9" fontId="3" fillId="3" borderId="33" xfId="15" applyFont="1" applyFill="1" applyBorder="1" applyAlignment="1">
      <alignment vertical="center"/>
    </xf>
    <xf numFmtId="9" fontId="3" fillId="3" borderId="62" xfId="15" applyFont="1" applyFill="1" applyBorder="1" applyAlignment="1">
      <alignment vertical="center"/>
    </xf>
    <xf numFmtId="9" fontId="3" fillId="3" borderId="58" xfId="15" applyFont="1" applyFill="1" applyBorder="1" applyAlignment="1">
      <alignment vertical="center"/>
    </xf>
    <xf numFmtId="9" fontId="3" fillId="3" borderId="8" xfId="15" applyFont="1" applyFill="1" applyBorder="1" applyAlignment="1">
      <alignment horizontal="right" vertical="center"/>
    </xf>
    <xf numFmtId="1" fontId="3" fillId="3" borderId="8" xfId="0" applyNumberFormat="1" applyFont="1" applyFill="1" applyBorder="1" applyAlignment="1">
      <alignment horizontal="right" vertical="center"/>
    </xf>
    <xf numFmtId="1" fontId="3" fillId="3" borderId="33" xfId="0" applyNumberFormat="1" applyFont="1" applyFill="1" applyBorder="1" applyAlignment="1">
      <alignment horizontal="right" vertical="center"/>
    </xf>
    <xf numFmtId="1" fontId="3" fillId="3" borderId="38" xfId="0" applyNumberFormat="1" applyFont="1" applyFill="1" applyBorder="1" applyAlignment="1">
      <alignment horizontal="right" vertical="center"/>
    </xf>
    <xf numFmtId="9" fontId="3" fillId="3" borderId="33" xfId="15" applyFont="1" applyFill="1" applyBorder="1" applyAlignment="1">
      <alignment horizontal="right" vertical="center"/>
    </xf>
    <xf numFmtId="9" fontId="3" fillId="3" borderId="29" xfId="15" applyFont="1" applyFill="1" applyBorder="1" applyAlignment="1">
      <alignment horizontal="right" vertical="center"/>
    </xf>
    <xf numFmtId="9" fontId="3" fillId="3" borderId="20" xfId="15" applyFont="1" applyFill="1" applyBorder="1" applyAlignment="1">
      <alignment horizontal="right" vertical="center"/>
    </xf>
    <xf numFmtId="9" fontId="3" fillId="3" borderId="38" xfId="15" applyFont="1" applyFill="1" applyBorder="1" applyAlignment="1">
      <alignment horizontal="right" vertical="center"/>
    </xf>
    <xf numFmtId="0" fontId="0" fillId="0" borderId="63" xfId="0" applyFont="1" applyBorder="1" applyAlignment="1">
      <alignment/>
    </xf>
    <xf numFmtId="0" fontId="0" fillId="0" borderId="63" xfId="0" applyFont="1" applyBorder="1" applyAlignment="1">
      <alignment horizontal="right"/>
    </xf>
    <xf numFmtId="0" fontId="16" fillId="0" borderId="0" xfId="0" applyFont="1" applyAlignment="1">
      <alignment/>
    </xf>
    <xf numFmtId="0" fontId="16" fillId="0" borderId="0" xfId="0" applyFont="1" applyAlignment="1">
      <alignment horizontal="center"/>
    </xf>
    <xf numFmtId="0" fontId="16" fillId="0" borderId="0" xfId="0" applyFont="1" applyAlignment="1">
      <alignment vertical="center"/>
    </xf>
    <xf numFmtId="0" fontId="16" fillId="0" borderId="0" xfId="0" applyFont="1" applyAlignment="1">
      <alignment horizontal="center" vertical="center"/>
    </xf>
    <xf numFmtId="1" fontId="3" fillId="5" borderId="8" xfId="0" applyNumberFormat="1" applyFont="1" applyFill="1" applyBorder="1" applyAlignment="1">
      <alignment horizontal="right" vertical="center"/>
    </xf>
    <xf numFmtId="0" fontId="3" fillId="3" borderId="64" xfId="0" applyFont="1" applyFill="1" applyBorder="1" applyAlignment="1">
      <alignment horizontal="center" vertical="center"/>
    </xf>
    <xf numFmtId="176" fontId="9" fillId="3" borderId="24" xfId="15" applyNumberFormat="1" applyFont="1" applyFill="1" applyBorder="1" applyAlignment="1">
      <alignment horizontal="right" vertical="center"/>
    </xf>
    <xf numFmtId="176" fontId="9" fillId="3" borderId="29" xfId="15" applyNumberFormat="1" applyFont="1" applyFill="1" applyBorder="1" applyAlignment="1">
      <alignment horizontal="right" vertical="center"/>
    </xf>
    <xf numFmtId="176" fontId="9" fillId="3" borderId="33" xfId="15" applyNumberFormat="1" applyFont="1" applyFill="1" applyBorder="1" applyAlignment="1">
      <alignment horizontal="right" vertical="center"/>
    </xf>
    <xf numFmtId="176" fontId="9" fillId="3" borderId="29" xfId="15" applyNumberFormat="1" applyFont="1" applyFill="1" applyBorder="1" applyAlignment="1" quotePrefix="1">
      <alignment horizontal="right" vertical="center"/>
    </xf>
    <xf numFmtId="176" fontId="9" fillId="3" borderId="38" xfId="15" applyNumberFormat="1" applyFont="1" applyFill="1" applyBorder="1" applyAlignment="1">
      <alignment horizontal="right" vertical="center"/>
    </xf>
    <xf numFmtId="176" fontId="9" fillId="0" borderId="0" xfId="15" applyNumberFormat="1" applyFont="1" applyFill="1" applyAlignment="1">
      <alignment vertical="center"/>
    </xf>
    <xf numFmtId="1" fontId="3" fillId="5" borderId="33" xfId="0" applyNumberFormat="1" applyFont="1" applyFill="1" applyBorder="1" applyAlignment="1">
      <alignment horizontal="right" vertical="center"/>
    </xf>
    <xf numFmtId="1" fontId="3" fillId="5" borderId="38" xfId="0" applyNumberFormat="1" applyFont="1" applyFill="1" applyBorder="1" applyAlignment="1">
      <alignment horizontal="right" vertical="center"/>
    </xf>
    <xf numFmtId="9" fontId="3" fillId="5" borderId="33" xfId="15" applyFont="1" applyFill="1" applyBorder="1" applyAlignment="1">
      <alignment horizontal="right" vertical="center"/>
    </xf>
    <xf numFmtId="9" fontId="3" fillId="5" borderId="8" xfId="15" applyFont="1" applyFill="1" applyBorder="1" applyAlignment="1">
      <alignment horizontal="right" vertical="center"/>
    </xf>
    <xf numFmtId="9" fontId="3" fillId="5" borderId="29" xfId="15" applyFont="1" applyFill="1" applyBorder="1" applyAlignment="1">
      <alignment horizontal="right" vertical="center"/>
    </xf>
    <xf numFmtId="9" fontId="3" fillId="5" borderId="38" xfId="15" applyFont="1" applyFill="1" applyBorder="1" applyAlignment="1">
      <alignment horizontal="right" vertical="center"/>
    </xf>
    <xf numFmtId="9" fontId="3" fillId="5" borderId="13" xfId="15" applyFont="1" applyFill="1" applyBorder="1" applyAlignment="1">
      <alignment horizontal="right" vertical="center"/>
    </xf>
    <xf numFmtId="9" fontId="3" fillId="5" borderId="14" xfId="15" applyFont="1" applyFill="1" applyBorder="1" applyAlignment="1">
      <alignment horizontal="right" vertical="center"/>
    </xf>
    <xf numFmtId="9" fontId="3" fillId="5" borderId="26" xfId="15" applyFont="1" applyFill="1" applyBorder="1" applyAlignment="1">
      <alignment horizontal="right" vertical="center"/>
    </xf>
    <xf numFmtId="9" fontId="3" fillId="5" borderId="35" xfId="15" applyFont="1" applyFill="1" applyBorder="1" applyAlignment="1">
      <alignment horizontal="right" vertical="center"/>
    </xf>
    <xf numFmtId="9" fontId="3" fillId="5" borderId="62" xfId="15" applyFont="1" applyFill="1" applyBorder="1" applyAlignment="1">
      <alignment horizontal="right" vertical="center"/>
    </xf>
    <xf numFmtId="9" fontId="3" fillId="3" borderId="13" xfId="15" applyFont="1" applyFill="1" applyBorder="1" applyAlignment="1">
      <alignment horizontal="right" vertical="center"/>
    </xf>
    <xf numFmtId="9" fontId="3" fillId="3" borderId="26" xfId="15" applyFont="1" applyFill="1" applyBorder="1" applyAlignment="1">
      <alignment horizontal="right" vertical="center"/>
    </xf>
    <xf numFmtId="9" fontId="3" fillId="3" borderId="11" xfId="15" applyFont="1" applyFill="1" applyBorder="1" applyAlignment="1">
      <alignment horizontal="right" vertical="center"/>
    </xf>
    <xf numFmtId="9" fontId="3" fillId="3" borderId="35" xfId="15" applyFont="1" applyFill="1" applyBorder="1" applyAlignment="1">
      <alignment horizontal="right" vertical="center"/>
    </xf>
    <xf numFmtId="9" fontId="3" fillId="5" borderId="55" xfId="15" applyFont="1" applyFill="1" applyBorder="1" applyAlignment="1">
      <alignment vertical="center"/>
    </xf>
    <xf numFmtId="9" fontId="3" fillId="5" borderId="16" xfId="15" applyFont="1" applyFill="1" applyBorder="1" applyAlignment="1">
      <alignment vertical="center"/>
    </xf>
    <xf numFmtId="9" fontId="3" fillId="5" borderId="29" xfId="15" applyFont="1" applyFill="1" applyBorder="1" applyAlignment="1">
      <alignment vertical="center"/>
    </xf>
    <xf numFmtId="9" fontId="3" fillId="5" borderId="26" xfId="15" applyFont="1" applyFill="1" applyBorder="1" applyAlignment="1">
      <alignment vertical="center"/>
    </xf>
    <xf numFmtId="9" fontId="3" fillId="5" borderId="33" xfId="15" applyFont="1" applyFill="1" applyBorder="1" applyAlignment="1">
      <alignment vertical="center"/>
    </xf>
    <xf numFmtId="9" fontId="3" fillId="5" borderId="62" xfId="15" applyFont="1" applyFill="1" applyBorder="1" applyAlignment="1">
      <alignment vertical="center"/>
    </xf>
    <xf numFmtId="9" fontId="3" fillId="5" borderId="58" xfId="15" applyFont="1" applyFill="1" applyBorder="1" applyAlignment="1">
      <alignment vertical="center"/>
    </xf>
    <xf numFmtId="9" fontId="3" fillId="3" borderId="14" xfId="15" applyFont="1" applyFill="1" applyBorder="1" applyAlignment="1">
      <alignment horizontal="right" vertical="center"/>
    </xf>
    <xf numFmtId="0" fontId="0" fillId="0" borderId="39" xfId="0" applyFont="1" applyBorder="1" applyAlignment="1">
      <alignment/>
    </xf>
    <xf numFmtId="0" fontId="12" fillId="0" borderId="0" xfId="0" applyFont="1" applyFill="1" applyAlignment="1">
      <alignment horizontal="center"/>
    </xf>
    <xf numFmtId="1" fontId="0" fillId="0" borderId="0" xfId="0" applyNumberFormat="1" applyFont="1" applyAlignment="1">
      <alignment/>
    </xf>
    <xf numFmtId="0" fontId="0" fillId="0" borderId="63" xfId="0" applyFont="1" applyBorder="1" applyAlignment="1">
      <alignment horizontal="center" vertical="center"/>
    </xf>
    <xf numFmtId="0" fontId="12" fillId="0" borderId="0" xfId="0" applyFont="1" applyFill="1" applyAlignment="1">
      <alignment/>
    </xf>
    <xf numFmtId="0" fontId="7" fillId="0" borderId="0" xfId="0" applyFont="1" applyAlignment="1">
      <alignment/>
    </xf>
    <xf numFmtId="0" fontId="0" fillId="0" borderId="0" xfId="0" applyFont="1" applyAlignment="1">
      <alignment horizontal="center" vertical="center"/>
    </xf>
    <xf numFmtId="0" fontId="0" fillId="4" borderId="65" xfId="0" applyFont="1" applyFill="1" applyBorder="1" applyAlignment="1">
      <alignment vertical="center"/>
    </xf>
    <xf numFmtId="0" fontId="0" fillId="4" borderId="63" xfId="0" applyFont="1" applyFill="1" applyBorder="1" applyAlignment="1">
      <alignment vertical="center"/>
    </xf>
    <xf numFmtId="176" fontId="9" fillId="3" borderId="66" xfId="15" applyNumberFormat="1" applyFont="1" applyFill="1" applyBorder="1" applyAlignment="1">
      <alignment horizontal="right" vertical="center"/>
    </xf>
    <xf numFmtId="0" fontId="0" fillId="4" borderId="67" xfId="0" applyFont="1" applyFill="1" applyBorder="1" applyAlignment="1">
      <alignment vertical="center"/>
    </xf>
    <xf numFmtId="0" fontId="0" fillId="4" borderId="68" xfId="0" applyFont="1" applyFill="1" applyBorder="1" applyAlignment="1">
      <alignment vertical="center"/>
    </xf>
    <xf numFmtId="0" fontId="3" fillId="2" borderId="69" xfId="0" applyFont="1" applyFill="1" applyBorder="1" applyAlignment="1">
      <alignment horizontal="center" vertical="center"/>
    </xf>
    <xf numFmtId="38" fontId="3" fillId="2" borderId="70" xfId="17" applyFont="1" applyFill="1" applyBorder="1" applyAlignment="1">
      <alignment horizontal="right" vertical="center"/>
    </xf>
    <xf numFmtId="38" fontId="3" fillId="2" borderId="71" xfId="17" applyFont="1" applyFill="1" applyBorder="1" applyAlignment="1">
      <alignment horizontal="right" vertical="center"/>
    </xf>
    <xf numFmtId="38" fontId="3" fillId="2" borderId="18" xfId="17" applyFont="1" applyFill="1" applyBorder="1" applyAlignment="1">
      <alignment horizontal="right" vertical="center"/>
    </xf>
    <xf numFmtId="38" fontId="3" fillId="2" borderId="41" xfId="17" applyFont="1" applyFill="1" applyBorder="1" applyAlignment="1">
      <alignment horizontal="right" vertical="center"/>
    </xf>
    <xf numFmtId="38" fontId="3" fillId="2" borderId="0" xfId="17" applyFont="1" applyFill="1" applyBorder="1" applyAlignment="1">
      <alignment horizontal="right" vertical="center"/>
    </xf>
    <xf numFmtId="38" fontId="3" fillId="2" borderId="42" xfId="17" applyFont="1" applyFill="1" applyBorder="1" applyAlignment="1">
      <alignment horizontal="right" vertical="center"/>
    </xf>
    <xf numFmtId="176" fontId="9" fillId="2" borderId="41" xfId="15" applyNumberFormat="1" applyFont="1" applyFill="1" applyBorder="1" applyAlignment="1">
      <alignment horizontal="right" vertical="center"/>
    </xf>
    <xf numFmtId="176" fontId="9" fillId="2" borderId="42" xfId="15" applyNumberFormat="1" applyFont="1" applyFill="1" applyBorder="1" applyAlignment="1">
      <alignment horizontal="right" vertical="center"/>
    </xf>
    <xf numFmtId="176" fontId="9" fillId="2" borderId="71" xfId="15" applyNumberFormat="1" applyFont="1" applyFill="1" applyBorder="1" applyAlignment="1">
      <alignment horizontal="right" vertical="center"/>
    </xf>
    <xf numFmtId="0" fontId="3" fillId="3" borderId="72" xfId="0" applyFont="1" applyFill="1" applyBorder="1" applyAlignment="1">
      <alignment horizontal="center" vertical="center"/>
    </xf>
    <xf numFmtId="176" fontId="9" fillId="3" borderId="17" xfId="15" applyNumberFormat="1" applyFont="1" applyFill="1" applyBorder="1" applyAlignment="1">
      <alignment horizontal="right" vertical="center"/>
    </xf>
    <xf numFmtId="176" fontId="9" fillId="3" borderId="25" xfId="15" applyNumberFormat="1" applyFont="1" applyFill="1" applyBorder="1" applyAlignment="1">
      <alignment horizontal="right" vertical="center"/>
    </xf>
    <xf numFmtId="176" fontId="9" fillId="3" borderId="30" xfId="15" applyNumberFormat="1" applyFont="1" applyFill="1" applyBorder="1" applyAlignment="1">
      <alignment horizontal="right" vertical="center"/>
    </xf>
    <xf numFmtId="176" fontId="9" fillId="3" borderId="25" xfId="15" applyNumberFormat="1" applyFont="1" applyFill="1" applyBorder="1" applyAlignment="1" quotePrefix="1">
      <alignment horizontal="right" vertical="center"/>
    </xf>
    <xf numFmtId="176" fontId="9" fillId="3" borderId="19" xfId="15" applyNumberFormat="1" applyFont="1" applyFill="1" applyBorder="1" applyAlignment="1">
      <alignment horizontal="right" vertical="center"/>
    </xf>
    <xf numFmtId="176" fontId="9" fillId="2" borderId="73" xfId="15" applyNumberFormat="1" applyFont="1" applyFill="1" applyBorder="1" applyAlignment="1">
      <alignment horizontal="right" vertical="center"/>
    </xf>
    <xf numFmtId="38" fontId="3" fillId="2" borderId="74" xfId="17" applyFont="1" applyFill="1" applyBorder="1" applyAlignment="1">
      <alignment horizontal="right" vertical="center"/>
    </xf>
    <xf numFmtId="9" fontId="3" fillId="2" borderId="70" xfId="15" applyFont="1" applyFill="1" applyBorder="1" applyAlignment="1">
      <alignment horizontal="right" vertical="center"/>
    </xf>
    <xf numFmtId="9" fontId="3" fillId="2" borderId="71" xfId="15" applyFont="1" applyFill="1" applyBorder="1" applyAlignment="1">
      <alignment horizontal="right" vertical="center"/>
    </xf>
    <xf numFmtId="9" fontId="3" fillId="2" borderId="42" xfId="15" applyFont="1" applyFill="1" applyBorder="1" applyAlignment="1">
      <alignment horizontal="right" vertical="center"/>
    </xf>
    <xf numFmtId="9" fontId="3" fillId="2" borderId="41" xfId="15" applyFont="1" applyFill="1" applyBorder="1" applyAlignment="1">
      <alignment horizontal="right" vertical="center"/>
    </xf>
    <xf numFmtId="9" fontId="3" fillId="2" borderId="0" xfId="15" applyFont="1" applyFill="1" applyBorder="1" applyAlignment="1">
      <alignment horizontal="right" vertical="center"/>
    </xf>
    <xf numFmtId="9" fontId="3" fillId="2" borderId="17" xfId="15" applyFont="1" applyFill="1" applyBorder="1" applyAlignment="1">
      <alignment horizontal="right" vertical="center"/>
    </xf>
    <xf numFmtId="9" fontId="3" fillId="2" borderId="34" xfId="15" applyFont="1" applyFill="1" applyBorder="1" applyAlignment="1">
      <alignment horizontal="right" vertical="center"/>
    </xf>
    <xf numFmtId="9" fontId="3" fillId="2" borderId="30" xfId="15" applyFont="1" applyFill="1" applyBorder="1" applyAlignment="1">
      <alignment horizontal="right" vertical="center"/>
    </xf>
    <xf numFmtId="9" fontId="3" fillId="3" borderId="16" xfId="15" applyFont="1" applyFill="1" applyBorder="1" applyAlignment="1">
      <alignment vertical="center"/>
    </xf>
    <xf numFmtId="9" fontId="3" fillId="3" borderId="26" xfId="15" applyFont="1" applyFill="1" applyBorder="1" applyAlignment="1">
      <alignment vertical="center"/>
    </xf>
    <xf numFmtId="9" fontId="3" fillId="3" borderId="13" xfId="15" applyFont="1" applyFill="1" applyBorder="1" applyAlignment="1">
      <alignment vertical="center"/>
    </xf>
    <xf numFmtId="9" fontId="3" fillId="3" borderId="11" xfId="15" applyFont="1" applyFill="1" applyBorder="1" applyAlignment="1">
      <alignment vertical="center"/>
    </xf>
    <xf numFmtId="9" fontId="3" fillId="3" borderId="15" xfId="15" applyFont="1" applyFill="1" applyBorder="1" applyAlignment="1">
      <alignment vertical="center"/>
    </xf>
    <xf numFmtId="9" fontId="3" fillId="2" borderId="69" xfId="15" applyFont="1" applyFill="1" applyBorder="1" applyAlignment="1">
      <alignment horizontal="right" vertical="center"/>
    </xf>
    <xf numFmtId="9" fontId="3" fillId="2" borderId="75" xfId="15" applyFont="1" applyFill="1" applyBorder="1" applyAlignment="1" quotePrefix="1">
      <alignment horizontal="right" vertical="center"/>
    </xf>
    <xf numFmtId="9" fontId="3" fillId="2" borderId="76" xfId="15" applyFont="1" applyFill="1" applyBorder="1" applyAlignment="1">
      <alignment horizontal="right" vertical="center"/>
    </xf>
    <xf numFmtId="9" fontId="3" fillId="2" borderId="77" xfId="15" applyFont="1" applyFill="1" applyBorder="1" applyAlignment="1">
      <alignment horizontal="right" vertical="center"/>
    </xf>
    <xf numFmtId="9" fontId="3" fillId="2" borderId="40" xfId="15" applyFont="1" applyFill="1" applyBorder="1" applyAlignment="1">
      <alignment horizontal="right" vertical="center"/>
    </xf>
    <xf numFmtId="9" fontId="3" fillId="2" borderId="78" xfId="15" applyFont="1" applyFill="1" applyBorder="1" applyAlignment="1" quotePrefix="1">
      <alignment horizontal="right" vertical="center"/>
    </xf>
    <xf numFmtId="9" fontId="3" fillId="2" borderId="79" xfId="15" applyFont="1" applyFill="1" applyBorder="1" applyAlignment="1">
      <alignment horizontal="right" vertical="center"/>
    </xf>
    <xf numFmtId="9" fontId="3" fillId="2" borderId="25" xfId="15" applyFont="1" applyFill="1" applyBorder="1" applyAlignment="1">
      <alignment horizontal="right" vertical="center"/>
    </xf>
    <xf numFmtId="9" fontId="3" fillId="2" borderId="80" xfId="15" applyFont="1" applyFill="1" applyBorder="1" applyAlignment="1" quotePrefix="1">
      <alignment horizontal="right" vertical="center"/>
    </xf>
    <xf numFmtId="9" fontId="3" fillId="2" borderId="25" xfId="15" applyFont="1" applyFill="1" applyBorder="1" applyAlignment="1" quotePrefix="1">
      <alignment horizontal="right" vertical="center"/>
    </xf>
    <xf numFmtId="9" fontId="3" fillId="2" borderId="19" xfId="15" applyFont="1" applyFill="1" applyBorder="1" applyAlignment="1">
      <alignment horizontal="right" vertical="center"/>
    </xf>
    <xf numFmtId="0" fontId="7" fillId="0" borderId="0" xfId="0" applyFont="1" applyBorder="1" applyAlignment="1">
      <alignment/>
    </xf>
    <xf numFmtId="0" fontId="3" fillId="2" borderId="60" xfId="0" applyFont="1" applyFill="1" applyBorder="1" applyAlignment="1">
      <alignment horizontal="center" vertical="center"/>
    </xf>
    <xf numFmtId="0" fontId="5" fillId="0" borderId="0" xfId="0" applyFont="1" applyAlignment="1">
      <alignment vertical="center"/>
    </xf>
    <xf numFmtId="0" fontId="5" fillId="0" borderId="39" xfId="0" applyFont="1" applyBorder="1" applyAlignment="1">
      <alignment vertical="center"/>
    </xf>
    <xf numFmtId="0" fontId="9" fillId="0" borderId="0" xfId="0" applyFont="1" applyFill="1" applyBorder="1" applyAlignment="1">
      <alignment horizontal="right" vertical="center"/>
    </xf>
    <xf numFmtId="176" fontId="9" fillId="3" borderId="55" xfId="15" applyNumberFormat="1" applyFont="1" applyFill="1" applyBorder="1" applyAlignment="1">
      <alignment horizontal="right" vertical="center"/>
    </xf>
    <xf numFmtId="176" fontId="9" fillId="2" borderId="55" xfId="15" applyNumberFormat="1" applyFont="1" applyFill="1" applyBorder="1" applyAlignment="1">
      <alignment horizontal="right" vertical="center"/>
    </xf>
    <xf numFmtId="176" fontId="9" fillId="3" borderId="8" xfId="15" applyNumberFormat="1" applyFont="1" applyFill="1" applyBorder="1" applyAlignment="1">
      <alignment horizontal="right" vertical="center"/>
    </xf>
    <xf numFmtId="176" fontId="9" fillId="3" borderId="58" xfId="15" applyNumberFormat="1" applyFont="1" applyFill="1" applyBorder="1" applyAlignment="1">
      <alignment horizontal="right" vertical="center"/>
    </xf>
    <xf numFmtId="176" fontId="9" fillId="0" borderId="39" xfId="15" applyNumberFormat="1" applyFont="1" applyFill="1" applyBorder="1" applyAlignment="1">
      <alignment vertical="center"/>
    </xf>
    <xf numFmtId="0" fontId="0" fillId="4" borderId="9" xfId="0" applyFont="1" applyFill="1" applyBorder="1" applyAlignment="1">
      <alignment vertical="center"/>
    </xf>
    <xf numFmtId="0" fontId="0" fillId="4" borderId="80" xfId="0" applyFont="1" applyFill="1" applyBorder="1" applyAlignment="1">
      <alignment vertical="center"/>
    </xf>
    <xf numFmtId="0" fontId="0" fillId="4" borderId="15" xfId="0" applyFont="1" applyFill="1" applyBorder="1" applyAlignment="1">
      <alignment vertical="center"/>
    </xf>
    <xf numFmtId="0" fontId="0" fillId="4" borderId="30" xfId="0" applyFont="1" applyFill="1" applyBorder="1" applyAlignment="1">
      <alignment vertical="center"/>
    </xf>
    <xf numFmtId="0" fontId="0" fillId="4" borderId="41" xfId="0" applyFont="1" applyFill="1" applyBorder="1" applyAlignment="1">
      <alignment vertical="center"/>
    </xf>
    <xf numFmtId="0" fontId="1" fillId="0" borderId="77" xfId="0" applyFont="1" applyBorder="1" applyAlignment="1">
      <alignment vertical="center"/>
    </xf>
    <xf numFmtId="0" fontId="3" fillId="2" borderId="64" xfId="0" applyFont="1" applyFill="1" applyBorder="1" applyAlignment="1">
      <alignment horizontal="center" vertical="center"/>
    </xf>
    <xf numFmtId="0" fontId="0" fillId="0" borderId="20" xfId="0" applyFont="1" applyBorder="1" applyAlignment="1">
      <alignment horizontal="right"/>
    </xf>
    <xf numFmtId="0" fontId="0" fillId="0" borderId="39" xfId="0" applyFont="1" applyBorder="1" applyAlignment="1">
      <alignment horizontal="right"/>
    </xf>
    <xf numFmtId="0" fontId="1" fillId="4" borderId="81" xfId="0" applyFont="1" applyFill="1" applyBorder="1" applyAlignment="1">
      <alignment horizontal="right" vertical="center"/>
    </xf>
    <xf numFmtId="176" fontId="9" fillId="2" borderId="77" xfId="15" applyNumberFormat="1" applyFont="1" applyFill="1" applyBorder="1" applyAlignment="1">
      <alignment horizontal="right" vertical="center"/>
    </xf>
    <xf numFmtId="176" fontId="9" fillId="2" borderId="76" xfId="15" applyNumberFormat="1" applyFont="1" applyFill="1" applyBorder="1" applyAlignment="1">
      <alignment horizontal="right" vertical="center"/>
    </xf>
    <xf numFmtId="176" fontId="9" fillId="2" borderId="54" xfId="15" applyNumberFormat="1" applyFont="1" applyFill="1" applyBorder="1" applyAlignment="1">
      <alignment horizontal="right" vertical="center"/>
    </xf>
    <xf numFmtId="176" fontId="9" fillId="2" borderId="78" xfId="15" applyNumberFormat="1" applyFont="1" applyFill="1" applyBorder="1" applyAlignment="1">
      <alignment horizontal="right" vertical="center"/>
    </xf>
    <xf numFmtId="176" fontId="9" fillId="2" borderId="57" xfId="15" applyNumberFormat="1" applyFont="1" applyFill="1" applyBorder="1" applyAlignment="1">
      <alignment horizontal="right" vertical="center"/>
    </xf>
    <xf numFmtId="176" fontId="9" fillId="2" borderId="75" xfId="15" applyNumberFormat="1" applyFont="1" applyFill="1" applyBorder="1" applyAlignment="1">
      <alignment horizontal="right" vertical="center"/>
    </xf>
    <xf numFmtId="176" fontId="9" fillId="6" borderId="32" xfId="15" applyNumberFormat="1" applyFont="1" applyFill="1" applyBorder="1" applyAlignment="1">
      <alignment horizontal="right" vertical="center"/>
    </xf>
    <xf numFmtId="176" fontId="9" fillId="6" borderId="71" xfId="15" applyNumberFormat="1" applyFont="1" applyFill="1" applyBorder="1" applyAlignment="1">
      <alignment horizontal="right" vertical="center"/>
    </xf>
    <xf numFmtId="38" fontId="3" fillId="2" borderId="69" xfId="17" applyFont="1" applyFill="1" applyBorder="1" applyAlignment="1">
      <alignment horizontal="right" vertical="center"/>
    </xf>
    <xf numFmtId="38" fontId="3" fillId="2" borderId="40" xfId="17" applyFont="1" applyFill="1" applyBorder="1" applyAlignment="1">
      <alignment horizontal="right" vertical="center"/>
    </xf>
    <xf numFmtId="38" fontId="3" fillId="2" borderId="82" xfId="17" applyFont="1" applyFill="1" applyBorder="1" applyAlignment="1">
      <alignment horizontal="right" vertical="center"/>
    </xf>
    <xf numFmtId="38" fontId="3" fillId="2" borderId="20" xfId="17" applyFont="1" applyFill="1" applyBorder="1" applyAlignment="1">
      <alignment horizontal="right" vertical="center"/>
    </xf>
    <xf numFmtId="9" fontId="3" fillId="2" borderId="18" xfId="15" applyFont="1" applyFill="1" applyBorder="1" applyAlignment="1">
      <alignment horizontal="right" vertical="center"/>
    </xf>
    <xf numFmtId="9" fontId="3" fillId="2" borderId="74" xfId="15" applyFont="1" applyFill="1" applyBorder="1" applyAlignment="1">
      <alignment horizontal="right" vertical="center"/>
    </xf>
    <xf numFmtId="9" fontId="3" fillId="2" borderId="82" xfId="15" applyFont="1" applyFill="1" applyBorder="1" applyAlignment="1">
      <alignment horizontal="right" vertical="center"/>
    </xf>
    <xf numFmtId="9" fontId="3" fillId="2" borderId="20" xfId="15" applyFont="1" applyFill="1" applyBorder="1" applyAlignment="1">
      <alignment horizontal="right" vertical="center"/>
    </xf>
    <xf numFmtId="9" fontId="3" fillId="2" borderId="69" xfId="15" applyFont="1" applyFill="1" applyBorder="1" applyAlignment="1" quotePrefix="1">
      <alignment horizontal="right" vertical="center"/>
    </xf>
    <xf numFmtId="9" fontId="3" fillId="2" borderId="40" xfId="15" applyFont="1" applyFill="1" applyBorder="1" applyAlignment="1" quotePrefix="1">
      <alignment horizontal="right" vertical="center"/>
    </xf>
    <xf numFmtId="1" fontId="3" fillId="6" borderId="41" xfId="0" applyNumberFormat="1" applyFont="1" applyFill="1" applyBorder="1" applyAlignment="1">
      <alignment horizontal="right" vertical="center"/>
    </xf>
    <xf numFmtId="1" fontId="3" fillId="6" borderId="20" xfId="0" applyNumberFormat="1" applyFont="1" applyFill="1" applyBorder="1" applyAlignment="1">
      <alignment horizontal="right" vertical="center"/>
    </xf>
    <xf numFmtId="176" fontId="9" fillId="5" borderId="77" xfId="15" applyNumberFormat="1" applyFont="1" applyFill="1" applyBorder="1" applyAlignment="1">
      <alignment horizontal="right" vertical="center"/>
    </xf>
    <xf numFmtId="176" fontId="9" fillId="5" borderId="55" xfId="15" applyNumberFormat="1" applyFont="1" applyFill="1" applyBorder="1" applyAlignment="1">
      <alignment horizontal="right" vertical="center"/>
    </xf>
    <xf numFmtId="176" fontId="9" fillId="5" borderId="41" xfId="15" applyNumberFormat="1" applyFont="1" applyFill="1" applyBorder="1" applyAlignment="1">
      <alignment horizontal="right" vertical="center"/>
    </xf>
    <xf numFmtId="176" fontId="9" fillId="5" borderId="33" xfId="15" applyNumberFormat="1" applyFont="1" applyFill="1" applyBorder="1" applyAlignment="1">
      <alignment horizontal="right" vertical="center"/>
    </xf>
    <xf numFmtId="176" fontId="9" fillId="5" borderId="42" xfId="15" applyNumberFormat="1" applyFont="1" applyFill="1" applyBorder="1" applyAlignment="1">
      <alignment horizontal="right" vertical="center"/>
    </xf>
    <xf numFmtId="176" fontId="9" fillId="5" borderId="8" xfId="15" applyNumberFormat="1" applyFont="1" applyFill="1" applyBorder="1" applyAlignment="1">
      <alignment horizontal="right" vertical="center"/>
    </xf>
    <xf numFmtId="176" fontId="9" fillId="5" borderId="58" xfId="15" applyNumberFormat="1" applyFont="1" applyFill="1" applyBorder="1" applyAlignment="1">
      <alignment horizontal="right" vertical="center"/>
    </xf>
    <xf numFmtId="176" fontId="9" fillId="2" borderId="50" xfId="15" applyNumberFormat="1" applyFont="1" applyFill="1" applyBorder="1" applyAlignment="1">
      <alignment horizontal="right" vertical="center"/>
    </xf>
    <xf numFmtId="176" fontId="9" fillId="2" borderId="46" xfId="15" applyNumberFormat="1" applyFont="1" applyFill="1" applyBorder="1" applyAlignment="1">
      <alignment horizontal="right" vertical="center"/>
    </xf>
    <xf numFmtId="176" fontId="9" fillId="2" borderId="7" xfId="15" applyNumberFormat="1" applyFont="1" applyFill="1" applyBorder="1" applyAlignment="1">
      <alignment horizontal="right" vertical="center"/>
    </xf>
    <xf numFmtId="176" fontId="9" fillId="2" borderId="74" xfId="15" applyNumberFormat="1" applyFont="1" applyFill="1" applyBorder="1" applyAlignment="1">
      <alignment horizontal="right" vertical="center"/>
    </xf>
    <xf numFmtId="176" fontId="9" fillId="2" borderId="47" xfId="15" applyNumberFormat="1" applyFont="1" applyFill="1" applyBorder="1" applyAlignment="1">
      <alignment horizontal="right" vertical="center"/>
    </xf>
    <xf numFmtId="176" fontId="9" fillId="2" borderId="8" xfId="15" applyNumberFormat="1" applyFont="1" applyFill="1" applyBorder="1" applyAlignment="1">
      <alignment horizontal="right" vertical="center"/>
    </xf>
    <xf numFmtId="1" fontId="9" fillId="6" borderId="49" xfId="0" applyNumberFormat="1" applyFont="1" applyFill="1" applyBorder="1" applyAlignment="1">
      <alignment horizontal="right" vertical="center"/>
    </xf>
    <xf numFmtId="1" fontId="9" fillId="6" borderId="56" xfId="0" applyNumberFormat="1" applyFont="1" applyFill="1" applyBorder="1" applyAlignment="1">
      <alignment horizontal="right" vertical="center"/>
    </xf>
    <xf numFmtId="176" fontId="9" fillId="6" borderId="76" xfId="15" applyNumberFormat="1" applyFont="1" applyFill="1" applyBorder="1" applyAlignment="1">
      <alignment horizontal="right" vertical="center"/>
    </xf>
    <xf numFmtId="176" fontId="9" fillId="6" borderId="74" xfId="15" applyNumberFormat="1" applyFont="1" applyFill="1" applyBorder="1" applyAlignment="1">
      <alignment horizontal="right" vertical="center"/>
    </xf>
    <xf numFmtId="176" fontId="9" fillId="6" borderId="75" xfId="15" applyNumberFormat="1" applyFont="1" applyFill="1" applyBorder="1" applyAlignment="1">
      <alignment horizontal="right" vertical="center"/>
    </xf>
    <xf numFmtId="176" fontId="9" fillId="6" borderId="41" xfId="15" applyNumberFormat="1" applyFont="1" applyFill="1" applyBorder="1" applyAlignment="1">
      <alignment horizontal="right" vertical="center"/>
    </xf>
    <xf numFmtId="176" fontId="9" fillId="6" borderId="42" xfId="15" applyNumberFormat="1" applyFont="1" applyFill="1" applyBorder="1" applyAlignment="1">
      <alignment horizontal="right" vertical="center"/>
    </xf>
    <xf numFmtId="176" fontId="9" fillId="6" borderId="77" xfId="15" applyNumberFormat="1" applyFont="1" applyFill="1" applyBorder="1" applyAlignment="1">
      <alignment horizontal="right" vertical="center"/>
    </xf>
    <xf numFmtId="176" fontId="9" fillId="6" borderId="78" xfId="15" applyNumberFormat="1" applyFont="1" applyFill="1" applyBorder="1" applyAlignment="1">
      <alignment horizontal="right" vertical="center"/>
    </xf>
    <xf numFmtId="1" fontId="3" fillId="6" borderId="32" xfId="0" applyNumberFormat="1" applyFont="1" applyFill="1" applyBorder="1" applyAlignment="1">
      <alignment horizontal="right" vertical="center"/>
    </xf>
    <xf numFmtId="1" fontId="3" fillId="6" borderId="70" xfId="0" applyNumberFormat="1" applyFont="1" applyFill="1" applyBorder="1" applyAlignment="1">
      <alignment horizontal="right" vertical="center"/>
    </xf>
    <xf numFmtId="1" fontId="3" fillId="6" borderId="7" xfId="0" applyNumberFormat="1" applyFont="1" applyFill="1" applyBorder="1" applyAlignment="1">
      <alignment horizontal="right" vertical="center"/>
    </xf>
    <xf numFmtId="1" fontId="3" fillId="6" borderId="74" xfId="0" applyNumberFormat="1" applyFont="1" applyFill="1" applyBorder="1" applyAlignment="1">
      <alignment horizontal="right" vertical="center"/>
    </xf>
    <xf numFmtId="1" fontId="3" fillId="6" borderId="42" xfId="0" applyNumberFormat="1" applyFont="1" applyFill="1" applyBorder="1" applyAlignment="1">
      <alignment horizontal="right" vertical="center"/>
    </xf>
    <xf numFmtId="1" fontId="3" fillId="6" borderId="71" xfId="0" applyNumberFormat="1" applyFont="1" applyFill="1" applyBorder="1" applyAlignment="1">
      <alignment horizontal="right" vertical="center"/>
    </xf>
    <xf numFmtId="1" fontId="3" fillId="6" borderId="37" xfId="0" applyNumberFormat="1" applyFont="1" applyFill="1" applyBorder="1" applyAlignment="1">
      <alignment horizontal="right" vertical="center"/>
    </xf>
    <xf numFmtId="1" fontId="3" fillId="6" borderId="82" xfId="0" applyNumberFormat="1" applyFont="1" applyFill="1" applyBorder="1" applyAlignment="1">
      <alignment horizontal="right" vertical="center"/>
    </xf>
    <xf numFmtId="9" fontId="3" fillId="6" borderId="28" xfId="15" applyFont="1" applyFill="1" applyBorder="1" applyAlignment="1">
      <alignment horizontal="right" vertical="center"/>
    </xf>
    <xf numFmtId="9" fontId="3" fillId="6" borderId="54" xfId="15" applyFont="1" applyFill="1" applyBorder="1" applyAlignment="1">
      <alignment vertical="center"/>
    </xf>
    <xf numFmtId="9" fontId="3" fillId="6" borderId="76" xfId="15" applyFont="1" applyFill="1" applyBorder="1" applyAlignment="1">
      <alignment vertical="center"/>
    </xf>
    <xf numFmtId="9" fontId="3" fillId="6" borderId="77" xfId="15" applyFont="1" applyFill="1" applyBorder="1" applyAlignment="1">
      <alignment vertical="center"/>
    </xf>
    <xf numFmtId="9" fontId="3" fillId="6" borderId="28" xfId="15" applyFont="1" applyFill="1" applyBorder="1" applyAlignment="1">
      <alignment vertical="center"/>
    </xf>
    <xf numFmtId="9" fontId="3" fillId="6" borderId="69" xfId="15" applyFont="1" applyFill="1" applyBorder="1" applyAlignment="1">
      <alignment vertical="center"/>
    </xf>
    <xf numFmtId="9" fontId="3" fillId="6" borderId="40" xfId="15" applyFont="1" applyFill="1" applyBorder="1" applyAlignment="1">
      <alignment vertical="center"/>
    </xf>
    <xf numFmtId="9" fontId="3" fillId="6" borderId="32" xfId="15" applyFont="1" applyFill="1" applyBorder="1" applyAlignment="1">
      <alignment vertical="center"/>
    </xf>
    <xf numFmtId="9" fontId="3" fillId="6" borderId="71" xfId="15" applyFont="1" applyFill="1" applyBorder="1" applyAlignment="1">
      <alignment vertical="center"/>
    </xf>
    <xf numFmtId="9" fontId="3" fillId="6" borderId="41" xfId="15" applyFont="1" applyFill="1" applyBorder="1" applyAlignment="1">
      <alignment vertical="center"/>
    </xf>
    <xf numFmtId="9" fontId="3" fillId="6" borderId="83" xfId="15" applyFont="1" applyFill="1" applyBorder="1" applyAlignment="1">
      <alignment vertical="center"/>
    </xf>
    <xf numFmtId="9" fontId="3" fillId="6" borderId="84" xfId="15" applyFont="1" applyFill="1" applyBorder="1" applyAlignment="1">
      <alignment vertical="center"/>
    </xf>
    <xf numFmtId="9" fontId="3" fillId="6" borderId="0" xfId="15" applyFont="1" applyFill="1" applyBorder="1" applyAlignment="1">
      <alignment vertical="center"/>
    </xf>
    <xf numFmtId="9" fontId="3" fillId="6" borderId="57" xfId="15" applyFont="1" applyFill="1" applyBorder="1" applyAlignment="1">
      <alignment vertical="center"/>
    </xf>
    <xf numFmtId="9" fontId="3" fillId="6" borderId="75" xfId="15" applyFont="1" applyFill="1" applyBorder="1" applyAlignment="1">
      <alignment vertical="center"/>
    </xf>
    <xf numFmtId="9" fontId="3" fillId="6" borderId="78" xfId="15" applyFont="1" applyFill="1" applyBorder="1" applyAlignment="1">
      <alignment vertical="center"/>
    </xf>
    <xf numFmtId="9" fontId="3" fillId="6" borderId="85" xfId="15" applyFont="1" applyFill="1" applyBorder="1" applyAlignment="1">
      <alignment vertical="center"/>
    </xf>
    <xf numFmtId="1" fontId="9" fillId="6" borderId="80" xfId="0" applyNumberFormat="1" applyFont="1" applyFill="1" applyBorder="1" applyAlignment="1">
      <alignment horizontal="right" vertical="center"/>
    </xf>
    <xf numFmtId="9" fontId="12" fillId="0" borderId="0" xfId="15" applyNumberFormat="1" applyFont="1" applyAlignment="1">
      <alignment/>
    </xf>
    <xf numFmtId="9" fontId="9" fillId="0" borderId="0" xfId="15" applyFont="1" applyAlignment="1">
      <alignment/>
    </xf>
    <xf numFmtId="0" fontId="0" fillId="4" borderId="17" xfId="0" applyFont="1" applyFill="1" applyBorder="1" applyAlignment="1">
      <alignment vertical="center"/>
    </xf>
    <xf numFmtId="176" fontId="9" fillId="3" borderId="66" xfId="15" applyNumberFormat="1" applyFont="1" applyFill="1" applyBorder="1" applyAlignment="1">
      <alignment horizontal="center" vertical="center"/>
    </xf>
    <xf numFmtId="1" fontId="9" fillId="6" borderId="86" xfId="0" applyNumberFormat="1" applyFont="1" applyFill="1" applyBorder="1" applyAlignment="1">
      <alignment horizontal="right" vertical="center"/>
    </xf>
    <xf numFmtId="1" fontId="9" fillId="6" borderId="87" xfId="0" applyNumberFormat="1" applyFont="1" applyFill="1" applyBorder="1" applyAlignment="1">
      <alignment horizontal="right" vertical="center"/>
    </xf>
    <xf numFmtId="1" fontId="9" fillId="6" borderId="57" xfId="0" applyNumberFormat="1" applyFont="1" applyFill="1" applyBorder="1" applyAlignment="1">
      <alignment horizontal="right" vertical="center"/>
    </xf>
    <xf numFmtId="1" fontId="9" fillId="6" borderId="58" xfId="0" applyNumberFormat="1" applyFont="1" applyFill="1" applyBorder="1" applyAlignment="1">
      <alignment horizontal="right" vertical="center"/>
    </xf>
    <xf numFmtId="177" fontId="9" fillId="2" borderId="24" xfId="0" applyNumberFormat="1" applyFont="1" applyFill="1" applyBorder="1" applyAlignment="1">
      <alignment horizontal="right" vertical="center"/>
    </xf>
    <xf numFmtId="177" fontId="9" fillId="2" borderId="38" xfId="0" applyNumberFormat="1" applyFont="1" applyFill="1" applyBorder="1" applyAlignment="1">
      <alignment horizontal="right" vertical="center"/>
    </xf>
    <xf numFmtId="176" fontId="9" fillId="2" borderId="28" xfId="15" applyNumberFormat="1" applyFont="1" applyFill="1" applyBorder="1" applyAlignment="1">
      <alignment horizontal="right" vertical="center"/>
    </xf>
    <xf numFmtId="176" fontId="9" fillId="2" borderId="37" xfId="15" applyNumberFormat="1" applyFont="1" applyFill="1" applyBorder="1" applyAlignment="1">
      <alignment horizontal="right" vertical="center"/>
    </xf>
    <xf numFmtId="176" fontId="9" fillId="5" borderId="15" xfId="15" applyNumberFormat="1" applyFont="1" applyFill="1" applyBorder="1" applyAlignment="1">
      <alignment horizontal="right" vertical="center"/>
    </xf>
    <xf numFmtId="176" fontId="9" fillId="2" borderId="8" xfId="15" applyNumberFormat="1" applyFont="1" applyFill="1" applyBorder="1" applyAlignment="1">
      <alignment horizontal="center" vertical="center"/>
    </xf>
    <xf numFmtId="176" fontId="9" fillId="2" borderId="88" xfId="15" applyNumberFormat="1" applyFont="1" applyFill="1" applyBorder="1" applyAlignment="1">
      <alignment horizontal="right" vertical="center"/>
    </xf>
    <xf numFmtId="176" fontId="9" fillId="2" borderId="69" xfId="15" applyNumberFormat="1" applyFont="1" applyFill="1" applyBorder="1" applyAlignment="1">
      <alignment horizontal="right" vertical="center"/>
    </xf>
    <xf numFmtId="176" fontId="9" fillId="2" borderId="82" xfId="15" applyNumberFormat="1" applyFont="1" applyFill="1" applyBorder="1" applyAlignment="1">
      <alignment horizontal="right" vertical="center"/>
    </xf>
    <xf numFmtId="176" fontId="9" fillId="2" borderId="20" xfId="15" applyNumberFormat="1" applyFont="1" applyFill="1" applyBorder="1" applyAlignment="1">
      <alignment horizontal="right" vertical="center"/>
    </xf>
    <xf numFmtId="176" fontId="9" fillId="2" borderId="40" xfId="15" applyNumberFormat="1" applyFont="1" applyFill="1" applyBorder="1" applyAlignment="1">
      <alignment horizontal="right" vertical="center"/>
    </xf>
    <xf numFmtId="0" fontId="9" fillId="0" borderId="0" xfId="0" applyFont="1" applyFill="1" applyAlignment="1">
      <alignment/>
    </xf>
    <xf numFmtId="176" fontId="9" fillId="3" borderId="38" xfId="15" applyNumberFormat="1" applyFont="1" applyFill="1" applyBorder="1" applyAlignment="1">
      <alignment horizontal="center" vertical="center"/>
    </xf>
    <xf numFmtId="176" fontId="9" fillId="2" borderId="82" xfId="15" applyNumberFormat="1" applyFont="1" applyFill="1" applyBorder="1" applyAlignment="1">
      <alignment horizontal="center" vertical="center"/>
    </xf>
    <xf numFmtId="176" fontId="9" fillId="2" borderId="38" xfId="15" applyNumberFormat="1" applyFont="1" applyFill="1" applyBorder="1" applyAlignment="1">
      <alignment horizontal="center" vertical="center"/>
    </xf>
    <xf numFmtId="176" fontId="9" fillId="2" borderId="74" xfId="15" applyNumberFormat="1" applyFont="1" applyFill="1" applyBorder="1" applyAlignment="1">
      <alignment horizontal="center" vertical="center"/>
    </xf>
    <xf numFmtId="177" fontId="9" fillId="6" borderId="17" xfId="0" applyNumberFormat="1" applyFont="1" applyFill="1" applyBorder="1" applyAlignment="1">
      <alignment horizontal="right" vertical="center"/>
    </xf>
    <xf numFmtId="177" fontId="9" fillId="6" borderId="70" xfId="0" applyNumberFormat="1" applyFont="1" applyFill="1" applyBorder="1" applyAlignment="1">
      <alignment horizontal="right" vertical="center"/>
    </xf>
    <xf numFmtId="177" fontId="9" fillId="6" borderId="18" xfId="0" applyNumberFormat="1" applyFont="1" applyFill="1" applyBorder="1" applyAlignment="1">
      <alignment vertical="center"/>
    </xf>
    <xf numFmtId="177" fontId="9" fillId="6" borderId="17" xfId="0" applyNumberFormat="1" applyFont="1" applyFill="1" applyBorder="1" applyAlignment="1">
      <alignment horizontal="center" vertical="center"/>
    </xf>
    <xf numFmtId="177" fontId="9" fillId="6" borderId="19" xfId="0" applyNumberFormat="1" applyFont="1" applyFill="1" applyBorder="1" applyAlignment="1">
      <alignment horizontal="right" vertical="center"/>
    </xf>
    <xf numFmtId="177" fontId="9" fillId="6" borderId="82" xfId="0" applyNumberFormat="1" applyFont="1" applyFill="1" applyBorder="1" applyAlignment="1">
      <alignment horizontal="right" vertical="center"/>
    </xf>
    <xf numFmtId="177" fontId="9" fillId="6" borderId="20" xfId="0" applyNumberFormat="1" applyFont="1" applyFill="1" applyBorder="1" applyAlignment="1">
      <alignment vertical="center"/>
    </xf>
    <xf numFmtId="177" fontId="9" fillId="6" borderId="19" xfId="0" applyNumberFormat="1" applyFont="1" applyFill="1" applyBorder="1" applyAlignment="1">
      <alignment horizontal="center" vertical="center"/>
    </xf>
    <xf numFmtId="177" fontId="9" fillId="6" borderId="23" xfId="0" applyNumberFormat="1" applyFont="1" applyFill="1" applyBorder="1" applyAlignment="1">
      <alignment horizontal="right" vertical="center"/>
    </xf>
    <xf numFmtId="177" fontId="9" fillId="6" borderId="24" xfId="0" applyNumberFormat="1" applyFont="1" applyFill="1" applyBorder="1" applyAlignment="1">
      <alignment horizontal="right" vertical="center"/>
    </xf>
    <xf numFmtId="177" fontId="9" fillId="6" borderId="37" xfId="0" applyNumberFormat="1" applyFont="1" applyFill="1" applyBorder="1" applyAlignment="1">
      <alignment horizontal="right" vertical="center"/>
    </xf>
    <xf numFmtId="177" fontId="9" fillId="6" borderId="38" xfId="0" applyNumberFormat="1" applyFont="1" applyFill="1" applyBorder="1" applyAlignment="1">
      <alignment horizontal="right" vertical="center"/>
    </xf>
    <xf numFmtId="1" fontId="9" fillId="6" borderId="6" xfId="0" applyNumberFormat="1" applyFont="1" applyFill="1" applyBorder="1" applyAlignment="1">
      <alignment horizontal="right" vertical="center"/>
    </xf>
    <xf numFmtId="177" fontId="9" fillId="6" borderId="24" xfId="0" applyNumberFormat="1" applyFont="1" applyFill="1" applyBorder="1" applyAlignment="1">
      <alignment horizontal="center" vertical="center"/>
    </xf>
    <xf numFmtId="177" fontId="9" fillId="6" borderId="38" xfId="0" applyNumberFormat="1" applyFont="1" applyFill="1" applyBorder="1" applyAlignment="1">
      <alignment horizontal="center" vertical="center"/>
    </xf>
    <xf numFmtId="176" fontId="9" fillId="6" borderId="54" xfId="15" applyNumberFormat="1" applyFont="1" applyFill="1" applyBorder="1" applyAlignment="1">
      <alignment horizontal="right" vertical="center"/>
    </xf>
    <xf numFmtId="176" fontId="9" fillId="6" borderId="7" xfId="15" applyNumberFormat="1" applyFont="1" applyFill="1" applyBorder="1" applyAlignment="1">
      <alignment horizontal="right" vertical="center"/>
    </xf>
    <xf numFmtId="176" fontId="9" fillId="2" borderId="31" xfId="15" applyNumberFormat="1" applyFont="1" applyFill="1" applyBorder="1" applyAlignment="1">
      <alignment horizontal="right" vertical="center"/>
    </xf>
    <xf numFmtId="176" fontId="9" fillId="2" borderId="44" xfId="15" applyNumberFormat="1" applyFont="1" applyFill="1" applyBorder="1" applyAlignment="1">
      <alignment horizontal="right" vertical="center"/>
    </xf>
    <xf numFmtId="176" fontId="9" fillId="2" borderId="13" xfId="15" applyNumberFormat="1" applyFont="1" applyFill="1" applyBorder="1" applyAlignment="1">
      <alignment horizontal="right" vertical="center"/>
    </xf>
    <xf numFmtId="176" fontId="9" fillId="2" borderId="14" xfId="15" applyNumberFormat="1" applyFont="1" applyFill="1" applyBorder="1" applyAlignment="1">
      <alignment horizontal="right" vertical="center"/>
    </xf>
    <xf numFmtId="176" fontId="9" fillId="2" borderId="44" xfId="15" applyNumberFormat="1" applyFont="1" applyFill="1" applyBorder="1" applyAlignment="1">
      <alignment horizontal="center" vertical="center"/>
    </xf>
    <xf numFmtId="0" fontId="3" fillId="2" borderId="5" xfId="0" applyFont="1" applyFill="1" applyBorder="1" applyAlignment="1">
      <alignment horizontal="center" vertical="center"/>
    </xf>
    <xf numFmtId="176" fontId="9" fillId="2" borderId="37" xfId="15" applyNumberFormat="1" applyFont="1" applyFill="1" applyBorder="1" applyAlignment="1">
      <alignment horizontal="center" vertical="center"/>
    </xf>
    <xf numFmtId="176" fontId="9" fillId="2" borderId="43" xfId="15" applyNumberFormat="1" applyFont="1" applyFill="1" applyBorder="1" applyAlignment="1">
      <alignment horizontal="center" vertical="center"/>
    </xf>
    <xf numFmtId="176" fontId="9" fillId="2" borderId="34" xfId="15" applyNumberFormat="1" applyFont="1" applyFill="1" applyBorder="1" applyAlignment="1">
      <alignment horizontal="center" vertical="center"/>
    </xf>
    <xf numFmtId="176" fontId="9" fillId="2" borderId="7" xfId="15" applyNumberFormat="1" applyFont="1" applyFill="1" applyBorder="1" applyAlignment="1">
      <alignment horizontal="center" vertical="center"/>
    </xf>
    <xf numFmtId="176" fontId="9" fillId="2" borderId="89" xfId="15" applyNumberFormat="1" applyFont="1" applyFill="1" applyBorder="1" applyAlignment="1">
      <alignment horizontal="center" vertical="center"/>
    </xf>
    <xf numFmtId="1" fontId="3" fillId="3" borderId="41" xfId="0" applyNumberFormat="1" applyFont="1" applyFill="1" applyBorder="1" applyAlignment="1">
      <alignment horizontal="right" vertical="center"/>
    </xf>
    <xf numFmtId="1" fontId="3" fillId="3" borderId="32" xfId="0" applyNumberFormat="1" applyFont="1" applyFill="1" applyBorder="1" applyAlignment="1">
      <alignment horizontal="right" vertical="center"/>
    </xf>
    <xf numFmtId="1" fontId="3" fillId="3" borderId="70" xfId="0" applyNumberFormat="1" applyFont="1" applyFill="1" applyBorder="1" applyAlignment="1">
      <alignment horizontal="right" vertical="center"/>
    </xf>
    <xf numFmtId="1" fontId="3" fillId="3" borderId="42" xfId="0" applyNumberFormat="1" applyFont="1" applyFill="1" applyBorder="1" applyAlignment="1">
      <alignment horizontal="right" vertical="center"/>
    </xf>
    <xf numFmtId="1" fontId="3" fillId="3" borderId="7" xfId="0" applyNumberFormat="1" applyFont="1" applyFill="1" applyBorder="1" applyAlignment="1">
      <alignment horizontal="right" vertical="center"/>
    </xf>
    <xf numFmtId="1" fontId="3" fillId="3" borderId="74" xfId="0" applyNumberFormat="1" applyFont="1" applyFill="1" applyBorder="1" applyAlignment="1">
      <alignment horizontal="right" vertical="center"/>
    </xf>
    <xf numFmtId="1" fontId="3" fillId="3" borderId="71" xfId="0" applyNumberFormat="1" applyFont="1" applyFill="1" applyBorder="1" applyAlignment="1">
      <alignment horizontal="right" vertical="center"/>
    </xf>
    <xf numFmtId="1" fontId="3" fillId="3" borderId="20" xfId="0" applyNumberFormat="1" applyFont="1" applyFill="1" applyBorder="1" applyAlignment="1">
      <alignment horizontal="right" vertical="center"/>
    </xf>
    <xf numFmtId="1" fontId="3" fillId="3" borderId="37" xfId="0" applyNumberFormat="1" applyFont="1" applyFill="1" applyBorder="1" applyAlignment="1">
      <alignment horizontal="right" vertical="center"/>
    </xf>
    <xf numFmtId="1" fontId="3" fillId="3" borderId="82" xfId="0" applyNumberFormat="1" applyFont="1" applyFill="1" applyBorder="1" applyAlignment="1">
      <alignment horizontal="right" vertical="center"/>
    </xf>
    <xf numFmtId="176" fontId="9" fillId="2" borderId="27" xfId="15" applyNumberFormat="1" applyFont="1" applyFill="1" applyBorder="1" applyAlignment="1">
      <alignment horizontal="right" vertical="center"/>
    </xf>
    <xf numFmtId="176" fontId="9" fillId="2" borderId="36" xfId="15" applyNumberFormat="1" applyFont="1" applyFill="1" applyBorder="1" applyAlignment="1">
      <alignment horizontal="right" vertical="center"/>
    </xf>
    <xf numFmtId="176" fontId="9" fillId="2" borderId="35" xfId="15" applyNumberFormat="1" applyFont="1" applyFill="1" applyBorder="1" applyAlignment="1">
      <alignment horizontal="right" vertical="center"/>
    </xf>
    <xf numFmtId="176" fontId="9" fillId="2" borderId="26" xfId="15" applyNumberFormat="1" applyFont="1" applyFill="1" applyBorder="1" applyAlignment="1">
      <alignment horizontal="right" vertical="center"/>
    </xf>
    <xf numFmtId="9" fontId="3" fillId="3" borderId="41" xfId="15" applyFont="1" applyFill="1" applyBorder="1" applyAlignment="1">
      <alignment horizontal="right" vertical="center"/>
    </xf>
    <xf numFmtId="9" fontId="3" fillId="3" borderId="32" xfId="15" applyFont="1" applyFill="1" applyBorder="1" applyAlignment="1">
      <alignment horizontal="right" vertical="center"/>
    </xf>
    <xf numFmtId="9" fontId="3" fillId="3" borderId="70" xfId="15" applyFont="1" applyFill="1" applyBorder="1" applyAlignment="1">
      <alignment horizontal="right" vertical="center"/>
    </xf>
    <xf numFmtId="9" fontId="3" fillId="3" borderId="42" xfId="15" applyFont="1" applyFill="1" applyBorder="1" applyAlignment="1">
      <alignment horizontal="right" vertical="center"/>
    </xf>
    <xf numFmtId="9" fontId="3" fillId="3" borderId="7" xfId="15" applyFont="1" applyFill="1" applyBorder="1" applyAlignment="1">
      <alignment horizontal="right" vertical="center"/>
    </xf>
    <xf numFmtId="9" fontId="3" fillId="3" borderId="74" xfId="15" applyFont="1" applyFill="1" applyBorder="1" applyAlignment="1">
      <alignment horizontal="right" vertical="center"/>
    </xf>
    <xf numFmtId="9" fontId="3" fillId="3" borderId="71" xfId="15" applyFont="1" applyFill="1" applyBorder="1" applyAlignment="1">
      <alignment horizontal="right" vertical="center"/>
    </xf>
    <xf numFmtId="9" fontId="3" fillId="3" borderId="28" xfId="15" applyFont="1" applyFill="1" applyBorder="1" applyAlignment="1">
      <alignment horizontal="right" vertical="center"/>
    </xf>
    <xf numFmtId="9" fontId="3" fillId="3" borderId="69" xfId="15" applyFont="1" applyFill="1" applyBorder="1" applyAlignment="1">
      <alignment horizontal="right" vertical="center"/>
    </xf>
    <xf numFmtId="9" fontId="3" fillId="3" borderId="37" xfId="15" applyFont="1" applyFill="1" applyBorder="1" applyAlignment="1">
      <alignment horizontal="right" vertical="center"/>
    </xf>
    <xf numFmtId="9" fontId="3" fillId="3" borderId="82" xfId="15" applyFont="1" applyFill="1" applyBorder="1" applyAlignment="1">
      <alignment horizontal="right" vertical="center"/>
    </xf>
    <xf numFmtId="0" fontId="3" fillId="2" borderId="27" xfId="0" applyFont="1" applyFill="1" applyBorder="1" applyAlignment="1">
      <alignment horizontal="center" vertical="center"/>
    </xf>
    <xf numFmtId="0" fontId="3" fillId="2" borderId="45" xfId="0" applyFont="1" applyFill="1" applyBorder="1" applyAlignment="1">
      <alignment horizontal="center" vertical="center"/>
    </xf>
    <xf numFmtId="38" fontId="3" fillId="6" borderId="30" xfId="17" applyFont="1" applyFill="1" applyBorder="1" applyAlignment="1">
      <alignment horizontal="right" vertical="center"/>
    </xf>
    <xf numFmtId="38" fontId="3" fillId="6" borderId="32" xfId="17" applyFont="1" applyFill="1" applyBorder="1" applyAlignment="1">
      <alignment horizontal="right" vertical="center"/>
    </xf>
    <xf numFmtId="38" fontId="3" fillId="6" borderId="71" xfId="17" applyFont="1" applyFill="1" applyBorder="1" applyAlignment="1">
      <alignment horizontal="right" vertical="center"/>
    </xf>
    <xf numFmtId="38" fontId="3" fillId="3" borderId="33" xfId="17" applyFont="1" applyFill="1" applyBorder="1" applyAlignment="1">
      <alignment horizontal="right" vertical="center"/>
    </xf>
    <xf numFmtId="38" fontId="3" fillId="3" borderId="13" xfId="17" applyFont="1" applyFill="1" applyBorder="1" applyAlignment="1">
      <alignment horizontal="right" vertical="center"/>
    </xf>
    <xf numFmtId="38" fontId="3" fillId="3" borderId="29" xfId="17" applyFont="1" applyFill="1" applyBorder="1" applyAlignment="1">
      <alignment horizontal="right" vertical="center"/>
    </xf>
    <xf numFmtId="38" fontId="3" fillId="3" borderId="26" xfId="17" applyFont="1" applyFill="1" applyBorder="1" applyAlignment="1">
      <alignment horizontal="right" vertical="center"/>
    </xf>
    <xf numFmtId="38" fontId="3" fillId="6" borderId="20" xfId="17" applyFont="1" applyFill="1" applyBorder="1" applyAlignment="1">
      <alignment horizontal="right" vertical="center"/>
    </xf>
    <xf numFmtId="38" fontId="3" fillId="6" borderId="37" xfId="17" applyFont="1" applyFill="1" applyBorder="1" applyAlignment="1">
      <alignment horizontal="right" vertical="center"/>
    </xf>
    <xf numFmtId="38" fontId="3" fillId="6" borderId="82" xfId="17" applyFont="1" applyFill="1" applyBorder="1" applyAlignment="1">
      <alignment horizontal="right" vertical="center"/>
    </xf>
    <xf numFmtId="38" fontId="3" fillId="3" borderId="38" xfId="17" applyFont="1" applyFill="1" applyBorder="1" applyAlignment="1">
      <alignment horizontal="right" vertical="center"/>
    </xf>
    <xf numFmtId="38" fontId="3" fillId="3" borderId="35" xfId="17" applyFont="1" applyFill="1" applyBorder="1" applyAlignment="1">
      <alignment horizontal="right" vertical="center"/>
    </xf>
    <xf numFmtId="38" fontId="3" fillId="3" borderId="41" xfId="17" applyFont="1" applyFill="1" applyBorder="1" applyAlignment="1">
      <alignment horizontal="right" vertical="center"/>
    </xf>
    <xf numFmtId="38" fontId="3" fillId="3" borderId="32" xfId="17" applyFont="1" applyFill="1" applyBorder="1" applyAlignment="1">
      <alignment horizontal="right" vertical="center"/>
    </xf>
    <xf numFmtId="38" fontId="3" fillId="3" borderId="70" xfId="17" applyFont="1" applyFill="1" applyBorder="1" applyAlignment="1">
      <alignment horizontal="right" vertical="center"/>
    </xf>
    <xf numFmtId="38" fontId="3" fillId="3" borderId="40" xfId="17" applyFont="1" applyFill="1" applyBorder="1" applyAlignment="1">
      <alignment horizontal="right" vertical="center"/>
    </xf>
    <xf numFmtId="38" fontId="3" fillId="3" borderId="28" xfId="17" applyFont="1" applyFill="1" applyBorder="1" applyAlignment="1">
      <alignment horizontal="right" vertical="center"/>
    </xf>
    <xf numFmtId="38" fontId="3" fillId="3" borderId="69" xfId="17" applyFont="1" applyFill="1" applyBorder="1" applyAlignment="1">
      <alignment horizontal="right" vertical="center"/>
    </xf>
    <xf numFmtId="38" fontId="3" fillId="3" borderId="71" xfId="17" applyFont="1" applyFill="1" applyBorder="1" applyAlignment="1">
      <alignment horizontal="right" vertical="center"/>
    </xf>
    <xf numFmtId="38" fontId="3" fillId="3" borderId="20" xfId="17" applyFont="1" applyFill="1" applyBorder="1" applyAlignment="1">
      <alignment horizontal="right" vertical="center"/>
    </xf>
    <xf numFmtId="38" fontId="3" fillId="3" borderId="37" xfId="17" applyFont="1" applyFill="1" applyBorder="1" applyAlignment="1">
      <alignment horizontal="right" vertical="center"/>
    </xf>
    <xf numFmtId="38" fontId="3" fillId="3" borderId="82" xfId="17" applyFont="1" applyFill="1" applyBorder="1" applyAlignment="1">
      <alignment horizontal="right" vertical="center"/>
    </xf>
    <xf numFmtId="38" fontId="3" fillId="5" borderId="33" xfId="17" applyFont="1" applyFill="1" applyBorder="1" applyAlignment="1">
      <alignment horizontal="right" vertical="center"/>
    </xf>
    <xf numFmtId="38" fontId="3" fillId="5" borderId="13" xfId="17" applyFont="1" applyFill="1" applyBorder="1" applyAlignment="1">
      <alignment horizontal="right" vertical="center"/>
    </xf>
    <xf numFmtId="38" fontId="3" fillId="6" borderId="34" xfId="17" applyFont="1" applyFill="1" applyBorder="1" applyAlignment="1">
      <alignment horizontal="right" vertical="center"/>
    </xf>
    <xf numFmtId="38" fontId="3" fillId="6" borderId="7" xfId="17" applyFont="1" applyFill="1" applyBorder="1" applyAlignment="1">
      <alignment horizontal="right" vertical="center"/>
    </xf>
    <xf numFmtId="38" fontId="3" fillId="6" borderId="74" xfId="17" applyFont="1" applyFill="1" applyBorder="1" applyAlignment="1">
      <alignment horizontal="right" vertical="center"/>
    </xf>
    <xf numFmtId="38" fontId="3" fillId="5" borderId="8" xfId="17" applyFont="1" applyFill="1" applyBorder="1" applyAlignment="1">
      <alignment horizontal="right" vertical="center"/>
    </xf>
    <xf numFmtId="38" fontId="3" fillId="5" borderId="14" xfId="17" applyFont="1" applyFill="1" applyBorder="1" applyAlignment="1">
      <alignment horizontal="right" vertical="center"/>
    </xf>
    <xf numFmtId="38" fontId="3" fillId="3" borderId="42" xfId="17" applyFont="1" applyFill="1" applyBorder="1" applyAlignment="1">
      <alignment horizontal="right" vertical="center"/>
    </xf>
    <xf numFmtId="38" fontId="3" fillId="3" borderId="7" xfId="17" applyFont="1" applyFill="1" applyBorder="1" applyAlignment="1">
      <alignment horizontal="right" vertical="center"/>
    </xf>
    <xf numFmtId="38" fontId="3" fillId="3" borderId="74" xfId="17" applyFont="1" applyFill="1" applyBorder="1" applyAlignment="1">
      <alignment horizontal="right" vertical="center"/>
    </xf>
    <xf numFmtId="38" fontId="3" fillId="3" borderId="8" xfId="17" applyFont="1" applyFill="1" applyBorder="1" applyAlignment="1">
      <alignment horizontal="right" vertical="center"/>
    </xf>
    <xf numFmtId="38" fontId="3" fillId="3" borderId="14" xfId="17" applyFont="1" applyFill="1" applyBorder="1" applyAlignment="1">
      <alignment horizontal="right" vertical="center"/>
    </xf>
    <xf numFmtId="38" fontId="3" fillId="5" borderId="29" xfId="17" applyFont="1" applyFill="1" applyBorder="1" applyAlignment="1">
      <alignment horizontal="right" vertical="center"/>
    </xf>
    <xf numFmtId="38" fontId="3" fillId="5" borderId="26" xfId="17" applyFont="1" applyFill="1" applyBorder="1" applyAlignment="1">
      <alignment horizontal="right" vertical="center"/>
    </xf>
    <xf numFmtId="38" fontId="3" fillId="6" borderId="19" xfId="17" applyFont="1" applyFill="1" applyBorder="1" applyAlignment="1">
      <alignment horizontal="right" vertical="center"/>
    </xf>
    <xf numFmtId="38" fontId="3" fillId="5" borderId="38" xfId="17" applyFont="1" applyFill="1" applyBorder="1" applyAlignment="1">
      <alignment horizontal="right" vertical="center"/>
    </xf>
    <xf numFmtId="38" fontId="3" fillId="3" borderId="30" xfId="17" applyFont="1" applyFill="1" applyBorder="1" applyAlignment="1">
      <alignment horizontal="right" vertical="center"/>
    </xf>
    <xf numFmtId="38" fontId="3" fillId="3" borderId="25" xfId="17" applyFont="1" applyFill="1" applyBorder="1" applyAlignment="1">
      <alignment horizontal="right" vertical="center"/>
    </xf>
    <xf numFmtId="38" fontId="3" fillId="3" borderId="19" xfId="17" applyFont="1" applyFill="1" applyBorder="1" applyAlignment="1">
      <alignment horizontal="right" vertical="center"/>
    </xf>
    <xf numFmtId="9" fontId="3" fillId="6" borderId="79" xfId="15" applyFont="1" applyFill="1" applyBorder="1" applyAlignment="1">
      <alignment vertical="center"/>
    </xf>
    <xf numFmtId="9" fontId="3" fillId="6" borderId="25" xfId="15" applyFont="1" applyFill="1" applyBorder="1" applyAlignment="1">
      <alignment vertical="center"/>
    </xf>
    <xf numFmtId="9" fontId="3" fillId="6" borderId="30" xfId="15" applyFont="1" applyFill="1" applyBorder="1" applyAlignment="1">
      <alignment vertical="center"/>
    </xf>
    <xf numFmtId="9" fontId="3" fillId="6" borderId="10" xfId="15" applyFont="1" applyFill="1" applyBorder="1" applyAlignment="1">
      <alignment vertical="center"/>
    </xf>
    <xf numFmtId="9" fontId="3" fillId="6" borderId="80" xfId="15" applyFont="1" applyFill="1" applyBorder="1" applyAlignment="1">
      <alignment vertical="center"/>
    </xf>
    <xf numFmtId="9" fontId="3" fillId="5" borderId="13" xfId="15" applyFont="1" applyFill="1" applyBorder="1" applyAlignment="1">
      <alignment vertical="center"/>
    </xf>
    <xf numFmtId="9" fontId="3" fillId="5" borderId="11" xfId="15" applyFont="1" applyFill="1" applyBorder="1" applyAlignment="1">
      <alignment vertical="center"/>
    </xf>
    <xf numFmtId="9" fontId="3" fillId="5" borderId="15" xfId="15" applyFont="1" applyFill="1" applyBorder="1" applyAlignment="1">
      <alignment vertical="center"/>
    </xf>
    <xf numFmtId="9" fontId="3" fillId="3" borderId="77" xfId="15" applyFont="1" applyFill="1" applyBorder="1" applyAlignment="1">
      <alignment vertical="center"/>
    </xf>
    <xf numFmtId="9" fontId="3" fillId="3" borderId="54" xfId="15" applyFont="1" applyFill="1" applyBorder="1" applyAlignment="1">
      <alignment vertical="center"/>
    </xf>
    <xf numFmtId="9" fontId="3" fillId="3" borderId="70" xfId="15" applyFont="1" applyFill="1" applyBorder="1" applyAlignment="1">
      <alignment vertical="center"/>
    </xf>
    <xf numFmtId="9" fontId="3" fillId="3" borderId="40" xfId="15" applyFont="1" applyFill="1" applyBorder="1" applyAlignment="1">
      <alignment vertical="center"/>
    </xf>
    <xf numFmtId="9" fontId="3" fillId="3" borderId="28" xfId="15" applyFont="1" applyFill="1" applyBorder="1" applyAlignment="1">
      <alignment vertical="center"/>
    </xf>
    <xf numFmtId="9" fontId="3" fillId="3" borderId="69" xfId="15" applyFont="1" applyFill="1" applyBorder="1" applyAlignment="1">
      <alignment vertical="center"/>
    </xf>
    <xf numFmtId="9" fontId="3" fillId="3" borderId="41" xfId="15" applyFont="1" applyFill="1" applyBorder="1" applyAlignment="1">
      <alignment vertical="center"/>
    </xf>
    <xf numFmtId="9" fontId="3" fillId="3" borderId="32" xfId="15" applyFont="1" applyFill="1" applyBorder="1" applyAlignment="1">
      <alignment vertical="center"/>
    </xf>
    <xf numFmtId="9" fontId="3" fillId="3" borderId="71" xfId="15" applyFont="1" applyFill="1" applyBorder="1" applyAlignment="1">
      <alignment vertical="center"/>
    </xf>
    <xf numFmtId="9" fontId="3" fillId="3" borderId="0" xfId="15" applyFont="1" applyFill="1" applyBorder="1" applyAlignment="1">
      <alignment vertical="center"/>
    </xf>
    <xf numFmtId="9" fontId="3" fillId="3" borderId="83" xfId="15" applyFont="1" applyFill="1" applyBorder="1" applyAlignment="1">
      <alignment vertical="center"/>
    </xf>
    <xf numFmtId="9" fontId="3" fillId="3" borderId="84" xfId="15" applyFont="1" applyFill="1" applyBorder="1" applyAlignment="1">
      <alignment vertical="center"/>
    </xf>
    <xf numFmtId="9" fontId="3" fillId="3" borderId="78" xfId="15" applyFont="1" applyFill="1" applyBorder="1" applyAlignment="1">
      <alignment vertical="center"/>
    </xf>
    <xf numFmtId="9" fontId="3" fillId="3" borderId="57" xfId="15" applyFont="1" applyFill="1" applyBorder="1" applyAlignment="1">
      <alignment vertical="center"/>
    </xf>
    <xf numFmtId="9" fontId="3" fillId="3" borderId="75" xfId="15" applyFont="1" applyFill="1" applyBorder="1" applyAlignment="1">
      <alignment vertical="center"/>
    </xf>
    <xf numFmtId="9" fontId="3" fillId="3" borderId="76" xfId="15" applyFont="1" applyFill="1" applyBorder="1" applyAlignment="1">
      <alignment vertical="center"/>
    </xf>
    <xf numFmtId="9" fontId="3" fillId="3" borderId="85" xfId="15" applyFont="1" applyFill="1" applyBorder="1" applyAlignment="1">
      <alignment vertical="center"/>
    </xf>
    <xf numFmtId="0" fontId="12" fillId="0" borderId="0" xfId="0" applyFont="1" applyAlignment="1">
      <alignment horizontal="left" indent="1"/>
    </xf>
    <xf numFmtId="0" fontId="17" fillId="0" borderId="0" xfId="0" applyFont="1" applyAlignment="1">
      <alignment vertical="center"/>
    </xf>
    <xf numFmtId="0" fontId="18" fillId="0" borderId="0" xfId="0" applyFont="1" applyAlignment="1">
      <alignment/>
    </xf>
    <xf numFmtId="0" fontId="3" fillId="3" borderId="40"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90" xfId="0" applyFont="1" applyFill="1" applyBorder="1" applyAlignment="1">
      <alignment horizontal="center" vertical="center"/>
    </xf>
    <xf numFmtId="0" fontId="0" fillId="4" borderId="78" xfId="0" applyFont="1" applyFill="1" applyBorder="1" applyAlignment="1">
      <alignment vertical="center"/>
    </xf>
    <xf numFmtId="9" fontId="3" fillId="5" borderId="11" xfId="15" applyFont="1" applyFill="1" applyBorder="1" applyAlignment="1">
      <alignment horizontal="right" vertical="center"/>
    </xf>
    <xf numFmtId="38" fontId="3" fillId="6" borderId="14" xfId="17" applyFont="1" applyFill="1" applyBorder="1" applyAlignment="1">
      <alignment horizontal="right" vertical="center"/>
    </xf>
    <xf numFmtId="38" fontId="3" fillId="6" borderId="13" xfId="17" applyFont="1" applyFill="1" applyBorder="1" applyAlignment="1">
      <alignment horizontal="right" vertical="center"/>
    </xf>
    <xf numFmtId="38" fontId="3" fillId="5" borderId="41" xfId="17" applyFont="1" applyFill="1" applyBorder="1" applyAlignment="1">
      <alignment horizontal="right" vertical="center"/>
    </xf>
    <xf numFmtId="38" fontId="3" fillId="5" borderId="42" xfId="17" applyFont="1" applyFill="1" applyBorder="1" applyAlignment="1">
      <alignment horizontal="right" vertical="center"/>
    </xf>
    <xf numFmtId="38" fontId="3" fillId="5" borderId="40" xfId="17" applyFont="1" applyFill="1" applyBorder="1" applyAlignment="1">
      <alignment horizontal="right" vertical="center"/>
    </xf>
    <xf numFmtId="38" fontId="3" fillId="5" borderId="20" xfId="17" applyFont="1" applyFill="1" applyBorder="1" applyAlignment="1">
      <alignment horizontal="right" vertical="center"/>
    </xf>
    <xf numFmtId="38" fontId="3" fillId="3" borderId="34" xfId="17" applyFont="1" applyFill="1" applyBorder="1" applyAlignment="1">
      <alignment horizontal="right" vertical="center"/>
    </xf>
    <xf numFmtId="9" fontId="0" fillId="0" borderId="0" xfId="0" applyNumberFormat="1" applyFont="1" applyAlignment="1">
      <alignment/>
    </xf>
    <xf numFmtId="0" fontId="0" fillId="4" borderId="39" xfId="0" applyFont="1" applyFill="1" applyBorder="1" applyAlignment="1">
      <alignment horizontal="left" vertical="center"/>
    </xf>
    <xf numFmtId="0" fontId="0" fillId="4" borderId="0" xfId="0" applyFont="1" applyFill="1" applyBorder="1" applyAlignment="1">
      <alignment horizontal="center" vertical="center"/>
    </xf>
    <xf numFmtId="9" fontId="3" fillId="3" borderId="91" xfId="15" applyFont="1" applyFill="1" applyBorder="1" applyAlignment="1">
      <alignment horizontal="right" vertical="center"/>
    </xf>
    <xf numFmtId="9" fontId="3" fillId="3" borderId="89" xfId="15" applyFont="1" applyFill="1" applyBorder="1" applyAlignment="1">
      <alignment horizontal="right" vertical="center"/>
    </xf>
    <xf numFmtId="9" fontId="3" fillId="3" borderId="90" xfId="15" applyFont="1" applyFill="1" applyBorder="1" applyAlignment="1">
      <alignment horizontal="right" vertical="center"/>
    </xf>
    <xf numFmtId="9" fontId="3" fillId="3" borderId="27" xfId="15" applyFont="1" applyFill="1" applyBorder="1" applyAlignment="1">
      <alignment horizontal="right" vertical="center"/>
    </xf>
    <xf numFmtId="0" fontId="0" fillId="4" borderId="46" xfId="0" applyFont="1" applyFill="1" applyBorder="1" applyAlignment="1">
      <alignment horizontal="left" vertical="center"/>
    </xf>
    <xf numFmtId="1" fontId="3" fillId="6" borderId="30" xfId="0" applyNumberFormat="1" applyFont="1" applyFill="1" applyBorder="1" applyAlignment="1">
      <alignment horizontal="right" vertical="center"/>
    </xf>
    <xf numFmtId="1" fontId="3" fillId="6" borderId="34" xfId="0" applyNumberFormat="1" applyFont="1" applyFill="1" applyBorder="1" applyAlignment="1">
      <alignment horizontal="right" vertical="center"/>
    </xf>
    <xf numFmtId="1" fontId="3" fillId="6" borderId="19" xfId="0" applyNumberFormat="1" applyFont="1" applyFill="1" applyBorder="1" applyAlignment="1">
      <alignment horizontal="right" vertical="center"/>
    </xf>
    <xf numFmtId="1" fontId="3" fillId="5" borderId="41" xfId="0" applyNumberFormat="1" applyFont="1" applyFill="1" applyBorder="1" applyAlignment="1">
      <alignment horizontal="right" vertical="center"/>
    </xf>
    <xf numFmtId="1" fontId="3" fillId="5" borderId="42" xfId="0" applyNumberFormat="1" applyFont="1" applyFill="1" applyBorder="1" applyAlignment="1">
      <alignment horizontal="right" vertical="center"/>
    </xf>
    <xf numFmtId="1" fontId="3" fillId="5" borderId="20" xfId="0" applyNumberFormat="1" applyFont="1" applyFill="1" applyBorder="1" applyAlignment="1">
      <alignment horizontal="right" vertical="center"/>
    </xf>
    <xf numFmtId="1" fontId="3" fillId="3" borderId="19" xfId="0" applyNumberFormat="1" applyFont="1" applyFill="1" applyBorder="1" applyAlignment="1">
      <alignment horizontal="right" vertical="center"/>
    </xf>
    <xf numFmtId="0" fontId="0" fillId="0" borderId="0" xfId="0" applyFont="1" applyBorder="1" applyAlignment="1">
      <alignment/>
    </xf>
    <xf numFmtId="0" fontId="0" fillId="0" borderId="0" xfId="0" applyFont="1" applyBorder="1" applyAlignment="1">
      <alignment horizontal="right"/>
    </xf>
    <xf numFmtId="1" fontId="3" fillId="3" borderId="30" xfId="0" applyNumberFormat="1" applyFont="1" applyFill="1" applyBorder="1" applyAlignment="1">
      <alignment horizontal="right" vertical="center"/>
    </xf>
    <xf numFmtId="1" fontId="3" fillId="3" borderId="34" xfId="0" applyNumberFormat="1" applyFont="1" applyFill="1" applyBorder="1" applyAlignment="1">
      <alignment horizontal="right" vertical="center"/>
    </xf>
    <xf numFmtId="55" fontId="3" fillId="5" borderId="10" xfId="0" applyNumberFormat="1" applyFont="1" applyFill="1" applyBorder="1" applyAlignment="1">
      <alignment horizontal="center" vertical="center"/>
    </xf>
    <xf numFmtId="55" fontId="3" fillId="3" borderId="51" xfId="0" applyNumberFormat="1" applyFont="1" applyFill="1" applyBorder="1" applyAlignment="1">
      <alignment horizontal="center" vertical="center"/>
    </xf>
    <xf numFmtId="0" fontId="3" fillId="5" borderId="12" xfId="0" applyFont="1" applyFill="1" applyBorder="1" applyAlignment="1">
      <alignment horizontal="center" vertical="center"/>
    </xf>
    <xf numFmtId="0" fontId="4" fillId="3" borderId="64" xfId="0" applyFont="1" applyFill="1" applyBorder="1" applyAlignment="1">
      <alignment horizontal="center" vertical="center"/>
    </xf>
    <xf numFmtId="0" fontId="3" fillId="0" borderId="0" xfId="0" applyFont="1" applyFill="1" applyBorder="1" applyAlignment="1">
      <alignment horizontal="center" vertical="center"/>
    </xf>
    <xf numFmtId="0" fontId="4" fillId="3" borderId="92" xfId="0" applyFont="1" applyFill="1" applyBorder="1" applyAlignment="1">
      <alignment horizontal="center" vertical="center"/>
    </xf>
    <xf numFmtId="1" fontId="3" fillId="0" borderId="0" xfId="0" applyNumberFormat="1" applyFont="1" applyFill="1" applyBorder="1" applyAlignment="1">
      <alignment horizontal="right" vertical="center"/>
    </xf>
    <xf numFmtId="9" fontId="3" fillId="3" borderId="46" xfId="15" applyFont="1" applyFill="1" applyBorder="1" applyAlignment="1">
      <alignment horizontal="center" vertical="center"/>
    </xf>
    <xf numFmtId="38" fontId="3" fillId="0" borderId="0" xfId="17" applyFont="1" applyFill="1" applyBorder="1" applyAlignment="1">
      <alignment horizontal="right" vertical="center"/>
    </xf>
    <xf numFmtId="9" fontId="3" fillId="3" borderId="47" xfId="15" applyFont="1" applyFill="1" applyBorder="1" applyAlignment="1">
      <alignment horizontal="center" vertical="center"/>
    </xf>
    <xf numFmtId="9" fontId="3" fillId="3" borderId="93" xfId="15" applyFont="1" applyFill="1" applyBorder="1" applyAlignment="1">
      <alignment horizontal="center" vertical="center"/>
    </xf>
    <xf numFmtId="55" fontId="3" fillId="3" borderId="62" xfId="0" applyNumberFormat="1" applyFont="1" applyFill="1" applyBorder="1" applyAlignment="1">
      <alignment horizontal="center" vertical="center"/>
    </xf>
    <xf numFmtId="38" fontId="3" fillId="6" borderId="25" xfId="17" applyFont="1" applyFill="1" applyBorder="1" applyAlignment="1">
      <alignment horizontal="right" vertical="center"/>
    </xf>
    <xf numFmtId="38" fontId="3" fillId="6" borderId="28" xfId="17" applyFont="1" applyFill="1" applyBorder="1" applyAlignment="1">
      <alignment horizontal="right" vertical="center"/>
    </xf>
    <xf numFmtId="38" fontId="3" fillId="6" borderId="69" xfId="17" applyFont="1" applyFill="1" applyBorder="1" applyAlignment="1">
      <alignment horizontal="right" vertical="center"/>
    </xf>
    <xf numFmtId="1" fontId="9" fillId="6" borderId="39" xfId="0" applyNumberFormat="1" applyFont="1" applyFill="1" applyBorder="1" applyAlignment="1">
      <alignment horizontal="right" vertical="center"/>
    </xf>
    <xf numFmtId="1" fontId="9" fillId="6" borderId="94" xfId="0" applyNumberFormat="1" applyFont="1" applyFill="1" applyBorder="1" applyAlignment="1">
      <alignment horizontal="right" vertical="center"/>
    </xf>
    <xf numFmtId="1" fontId="9" fillId="6" borderId="78" xfId="0" applyNumberFormat="1" applyFont="1" applyFill="1" applyBorder="1" applyAlignment="1">
      <alignment horizontal="right" vertical="center"/>
    </xf>
    <xf numFmtId="1" fontId="9" fillId="6" borderId="75" xfId="0" applyNumberFormat="1" applyFont="1" applyFill="1" applyBorder="1" applyAlignment="1">
      <alignment horizontal="right" vertical="center"/>
    </xf>
    <xf numFmtId="177" fontId="9" fillId="6" borderId="76" xfId="0" applyNumberFormat="1" applyFont="1" applyFill="1" applyBorder="1" applyAlignment="1">
      <alignment horizontal="right" vertical="center"/>
    </xf>
    <xf numFmtId="177" fontId="9" fillId="6" borderId="50" xfId="0" applyNumberFormat="1" applyFont="1" applyFill="1" applyBorder="1" applyAlignment="1">
      <alignment horizontal="right" vertical="center"/>
    </xf>
    <xf numFmtId="176" fontId="9" fillId="3" borderId="8" xfId="15" applyNumberFormat="1" applyFont="1" applyFill="1" applyBorder="1" applyAlignment="1">
      <alignment horizontal="center" vertical="center"/>
    </xf>
    <xf numFmtId="176" fontId="9" fillId="3" borderId="35" xfId="15" applyNumberFormat="1" applyFont="1" applyFill="1" applyBorder="1" applyAlignment="1">
      <alignment horizontal="right" vertical="center"/>
    </xf>
    <xf numFmtId="176" fontId="9" fillId="3" borderId="14" xfId="15" applyNumberFormat="1" applyFont="1" applyFill="1" applyBorder="1" applyAlignment="1">
      <alignment horizontal="center" vertical="center"/>
    </xf>
    <xf numFmtId="0" fontId="3" fillId="3" borderId="95" xfId="0" applyFont="1" applyFill="1" applyBorder="1" applyAlignment="1">
      <alignment horizontal="center" vertical="center"/>
    </xf>
    <xf numFmtId="176" fontId="9" fillId="3" borderId="34" xfId="15" applyNumberFormat="1" applyFont="1" applyFill="1" applyBorder="1" applyAlignment="1">
      <alignment horizontal="center" vertical="center"/>
    </xf>
    <xf numFmtId="176" fontId="9" fillId="3" borderId="21" xfId="15" applyNumberFormat="1" applyFont="1" applyFill="1" applyBorder="1" applyAlignment="1">
      <alignment horizontal="right" vertical="center"/>
    </xf>
    <xf numFmtId="176" fontId="9" fillId="3" borderId="26" xfId="15" applyNumberFormat="1" applyFont="1" applyFill="1" applyBorder="1" applyAlignment="1">
      <alignment horizontal="right" vertical="center"/>
    </xf>
    <xf numFmtId="176" fontId="9" fillId="3" borderId="96" xfId="15" applyNumberFormat="1" applyFont="1" applyFill="1" applyBorder="1" applyAlignment="1">
      <alignment horizontal="center" vertical="center"/>
    </xf>
    <xf numFmtId="176" fontId="9" fillId="3" borderId="97" xfId="15" applyNumberFormat="1" applyFont="1" applyFill="1" applyBorder="1" applyAlignment="1">
      <alignment horizontal="center" vertical="center"/>
    </xf>
    <xf numFmtId="176" fontId="9" fillId="2" borderId="71" xfId="15" applyNumberFormat="1" applyFont="1" applyFill="1" applyBorder="1" applyAlignment="1">
      <alignment horizontal="center" vertical="center"/>
    </xf>
    <xf numFmtId="176" fontId="9" fillId="2" borderId="33" xfId="15" applyNumberFormat="1" applyFont="1" applyFill="1" applyBorder="1" applyAlignment="1">
      <alignment horizontal="center" vertical="center"/>
    </xf>
    <xf numFmtId="176" fontId="9" fillId="2" borderId="41" xfId="15" applyNumberFormat="1" applyFont="1" applyFill="1" applyBorder="1" applyAlignment="1">
      <alignment horizontal="center" vertical="center"/>
    </xf>
    <xf numFmtId="176" fontId="9" fillId="2" borderId="42" xfId="15" applyNumberFormat="1" applyFont="1" applyFill="1" applyBorder="1" applyAlignment="1">
      <alignment horizontal="center" vertical="center"/>
    </xf>
    <xf numFmtId="9" fontId="3" fillId="3" borderId="13" xfId="15" applyNumberFormat="1" applyFont="1" applyFill="1" applyBorder="1" applyAlignment="1">
      <alignment horizontal="right" vertical="center"/>
    </xf>
    <xf numFmtId="9" fontId="3" fillId="3" borderId="14" xfId="15" applyNumberFormat="1" applyFont="1" applyFill="1" applyBorder="1" applyAlignment="1">
      <alignment horizontal="right" vertical="center"/>
    </xf>
    <xf numFmtId="176" fontId="9" fillId="3" borderId="33" xfId="15" applyNumberFormat="1" applyFont="1" applyFill="1" applyBorder="1" applyAlignment="1">
      <alignment horizontal="center" vertical="center"/>
    </xf>
    <xf numFmtId="176" fontId="9" fillId="2" borderId="88" xfId="15" applyNumberFormat="1" applyFont="1" applyFill="1" applyBorder="1" applyAlignment="1">
      <alignment horizontal="center" vertical="center"/>
    </xf>
    <xf numFmtId="176" fontId="9" fillId="2" borderId="75" xfId="15" applyNumberFormat="1" applyFont="1" applyFill="1" applyBorder="1" applyAlignment="1">
      <alignment horizontal="center" vertical="center"/>
    </xf>
    <xf numFmtId="0" fontId="0" fillId="4" borderId="18" xfId="0" applyFont="1" applyFill="1" applyBorder="1" applyAlignment="1">
      <alignment vertical="center"/>
    </xf>
    <xf numFmtId="176" fontId="9" fillId="2" borderId="73" xfId="15" applyNumberFormat="1" applyFont="1" applyFill="1" applyBorder="1" applyAlignment="1">
      <alignment horizontal="center" vertical="center"/>
    </xf>
    <xf numFmtId="0" fontId="1" fillId="4" borderId="42" xfId="0" applyFont="1" applyFill="1" applyBorder="1" applyAlignment="1">
      <alignment horizontal="right" vertical="center"/>
    </xf>
    <xf numFmtId="0" fontId="1" fillId="4" borderId="98" xfId="0" applyFont="1" applyFill="1" applyBorder="1" applyAlignment="1">
      <alignment horizontal="right" vertical="center"/>
    </xf>
    <xf numFmtId="0" fontId="1" fillId="4" borderId="20" xfId="0" applyFont="1" applyFill="1" applyBorder="1" applyAlignment="1">
      <alignment horizontal="right" vertical="center"/>
    </xf>
    <xf numFmtId="0" fontId="1" fillId="4" borderId="39" xfId="0" applyFont="1" applyFill="1" applyBorder="1" applyAlignment="1">
      <alignment horizontal="right" vertical="center"/>
    </xf>
    <xf numFmtId="0" fontId="1" fillId="4" borderId="3" xfId="0" applyFont="1" applyFill="1" applyBorder="1" applyAlignment="1">
      <alignment horizontal="right" vertical="center"/>
    </xf>
    <xf numFmtId="0" fontId="1" fillId="4" borderId="41" xfId="0" applyFont="1" applyFill="1" applyBorder="1" applyAlignment="1">
      <alignment horizontal="right" vertical="center"/>
    </xf>
    <xf numFmtId="0" fontId="1" fillId="4" borderId="99" xfId="0" applyFont="1" applyFill="1" applyBorder="1" applyAlignment="1">
      <alignment horizontal="right" vertical="center"/>
    </xf>
    <xf numFmtId="176" fontId="9" fillId="2" borderId="20" xfId="15" applyNumberFormat="1" applyFont="1" applyFill="1" applyBorder="1" applyAlignment="1">
      <alignment horizontal="center" vertical="center"/>
    </xf>
    <xf numFmtId="176" fontId="9" fillId="2" borderId="29" xfId="15" applyNumberFormat="1" applyFont="1" applyFill="1" applyBorder="1" applyAlignment="1">
      <alignment horizontal="center" vertical="center"/>
    </xf>
    <xf numFmtId="176" fontId="9" fillId="2" borderId="40" xfId="15" applyNumberFormat="1" applyFont="1" applyFill="1" applyBorder="1" applyAlignment="1">
      <alignment horizontal="center" vertical="center"/>
    </xf>
    <xf numFmtId="14" fontId="0" fillId="0" borderId="0" xfId="0" applyNumberFormat="1" applyFont="1" applyAlignment="1">
      <alignment/>
    </xf>
    <xf numFmtId="0" fontId="0" fillId="0" borderId="0" xfId="0" applyFont="1" applyAlignment="1">
      <alignment horizontal="right" vertical="center"/>
    </xf>
    <xf numFmtId="0" fontId="3" fillId="5" borderId="27" xfId="0" applyFont="1" applyFill="1" applyBorder="1" applyAlignment="1">
      <alignment horizontal="center" vertical="center"/>
    </xf>
    <xf numFmtId="0" fontId="3" fillId="5" borderId="69" xfId="0" applyFont="1" applyFill="1" applyBorder="1" applyAlignment="1">
      <alignment horizontal="center" vertical="center"/>
    </xf>
    <xf numFmtId="0" fontId="3" fillId="5" borderId="90"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60" xfId="0" applyFont="1" applyFill="1" applyBorder="1" applyAlignment="1">
      <alignment horizontal="center" vertical="center"/>
    </xf>
    <xf numFmtId="0" fontId="0" fillId="4" borderId="79" xfId="0" applyFont="1" applyFill="1" applyBorder="1" applyAlignment="1">
      <alignment horizontal="left" vertical="center"/>
    </xf>
    <xf numFmtId="38" fontId="9" fillId="6" borderId="41" xfId="17" applyFont="1" applyFill="1" applyBorder="1" applyAlignment="1">
      <alignment horizontal="right" vertical="center"/>
    </xf>
    <xf numFmtId="38" fontId="9" fillId="6" borderId="71" xfId="17" applyFont="1" applyFill="1" applyBorder="1" applyAlignment="1">
      <alignment horizontal="right" vertical="center"/>
    </xf>
    <xf numFmtId="38" fontId="9" fillId="6" borderId="91" xfId="17" applyFont="1" applyFill="1" applyBorder="1" applyAlignment="1">
      <alignment horizontal="right" vertical="center"/>
    </xf>
    <xf numFmtId="38" fontId="9" fillId="5" borderId="33" xfId="17" applyFont="1" applyFill="1" applyBorder="1" applyAlignment="1">
      <alignment horizontal="right" vertical="center"/>
    </xf>
    <xf numFmtId="38" fontId="9" fillId="5" borderId="41" xfId="17" applyFont="1" applyFill="1" applyBorder="1" applyAlignment="1">
      <alignment horizontal="right" vertical="center"/>
    </xf>
    <xf numFmtId="38" fontId="9" fillId="3" borderId="41" xfId="17" applyFont="1" applyFill="1" applyBorder="1" applyAlignment="1">
      <alignment horizontal="right" vertical="center"/>
    </xf>
    <xf numFmtId="38" fontId="9" fillId="3" borderId="71" xfId="17" applyFont="1" applyFill="1" applyBorder="1" applyAlignment="1">
      <alignment horizontal="right" vertical="center"/>
    </xf>
    <xf numFmtId="38" fontId="9" fillId="3" borderId="91" xfId="17" applyFont="1" applyFill="1" applyBorder="1" applyAlignment="1">
      <alignment horizontal="right" vertical="center"/>
    </xf>
    <xf numFmtId="38" fontId="9" fillId="3" borderId="33" xfId="17" applyFont="1" applyFill="1" applyBorder="1" applyAlignment="1">
      <alignment horizontal="right" vertical="center"/>
    </xf>
    <xf numFmtId="176" fontId="0" fillId="0" borderId="0" xfId="0" applyNumberFormat="1" applyFont="1" applyAlignment="1">
      <alignment/>
    </xf>
    <xf numFmtId="0" fontId="0" fillId="4" borderId="30" xfId="0" applyFont="1" applyFill="1" applyBorder="1" applyAlignment="1">
      <alignment horizontal="left" vertical="center"/>
    </xf>
    <xf numFmtId="38" fontId="9" fillId="6" borderId="42" xfId="17" applyFont="1" applyFill="1" applyBorder="1" applyAlignment="1">
      <alignment horizontal="right" vertical="center"/>
    </xf>
    <xf numFmtId="38" fontId="9" fillId="6" borderId="89" xfId="17" applyFont="1" applyFill="1" applyBorder="1" applyAlignment="1">
      <alignment horizontal="right" vertical="center"/>
    </xf>
    <xf numFmtId="38" fontId="9" fillId="5" borderId="8" xfId="17" applyFont="1" applyFill="1" applyBorder="1" applyAlignment="1">
      <alignment horizontal="right" vertical="center"/>
    </xf>
    <xf numFmtId="38" fontId="9" fillId="5" borderId="42" xfId="17" applyFont="1" applyFill="1" applyBorder="1" applyAlignment="1">
      <alignment horizontal="right" vertical="center"/>
    </xf>
    <xf numFmtId="38" fontId="9" fillId="3" borderId="42" xfId="17" applyFont="1" applyFill="1" applyBorder="1" applyAlignment="1">
      <alignment horizontal="right" vertical="center"/>
    </xf>
    <xf numFmtId="38" fontId="9" fillId="3" borderId="89" xfId="17" applyFont="1" applyFill="1" applyBorder="1" applyAlignment="1">
      <alignment horizontal="right" vertical="center"/>
    </xf>
    <xf numFmtId="38" fontId="9" fillId="3" borderId="8" xfId="17" applyFont="1" applyFill="1" applyBorder="1" applyAlignment="1">
      <alignment horizontal="right" vertical="center"/>
    </xf>
    <xf numFmtId="0" fontId="0" fillId="4" borderId="100" xfId="0" applyFont="1" applyFill="1" applyBorder="1" applyAlignment="1">
      <alignment horizontal="left" vertical="center"/>
    </xf>
    <xf numFmtId="0" fontId="0" fillId="4" borderId="34" xfId="21" applyFont="1" applyFill="1" applyBorder="1" applyAlignment="1">
      <alignment vertical="center"/>
      <protection/>
    </xf>
    <xf numFmtId="0" fontId="0" fillId="4" borderId="80" xfId="21" applyFont="1" applyFill="1" applyBorder="1" applyAlignment="1">
      <alignment vertical="center"/>
      <protection/>
    </xf>
    <xf numFmtId="0" fontId="0" fillId="0" borderId="0" xfId="0" applyFont="1" applyFill="1" applyBorder="1" applyAlignment="1">
      <alignment horizontal="left" vertical="center"/>
    </xf>
    <xf numFmtId="176" fontId="0" fillId="0" borderId="0" xfId="0" applyNumberFormat="1" applyFont="1" applyFill="1" applyAlignment="1">
      <alignment/>
    </xf>
    <xf numFmtId="176" fontId="0" fillId="4" borderId="30" xfId="15" applyNumberFormat="1" applyFont="1" applyFill="1" applyBorder="1" applyAlignment="1">
      <alignment horizontal="left" vertical="center"/>
    </xf>
    <xf numFmtId="176" fontId="0" fillId="0" borderId="0" xfId="15" applyNumberFormat="1" applyFont="1" applyAlignment="1">
      <alignment/>
    </xf>
    <xf numFmtId="176" fontId="0" fillId="4" borderId="34" xfId="15" applyNumberFormat="1" applyFont="1" applyFill="1" applyBorder="1" applyAlignment="1">
      <alignment horizontal="left" vertical="center"/>
    </xf>
    <xf numFmtId="176" fontId="0" fillId="4" borderId="80" xfId="15" applyNumberFormat="1" applyFont="1" applyFill="1" applyBorder="1" applyAlignment="1">
      <alignment horizontal="left" vertical="center"/>
    </xf>
    <xf numFmtId="0" fontId="0" fillId="4" borderId="80" xfId="0" applyFont="1" applyFill="1" applyBorder="1" applyAlignment="1">
      <alignment horizontal="left" vertical="center"/>
    </xf>
    <xf numFmtId="0" fontId="8" fillId="0" borderId="77" xfId="0" applyFont="1" applyBorder="1" applyAlignment="1">
      <alignment vertical="top"/>
    </xf>
    <xf numFmtId="0" fontId="3" fillId="2" borderId="95" xfId="0" applyFont="1" applyFill="1" applyBorder="1" applyAlignment="1">
      <alignment horizontal="center" vertical="center"/>
    </xf>
    <xf numFmtId="177" fontId="9" fillId="3" borderId="24" xfId="0" applyNumberFormat="1" applyFont="1" applyFill="1" applyBorder="1" applyAlignment="1">
      <alignment horizontal="right" vertical="center"/>
    </xf>
    <xf numFmtId="177" fontId="9" fillId="3" borderId="38" xfId="0" applyNumberFormat="1" applyFont="1" applyFill="1" applyBorder="1" applyAlignment="1">
      <alignment horizontal="right" vertical="center"/>
    </xf>
    <xf numFmtId="0" fontId="20" fillId="0" borderId="0" xfId="0" applyFont="1" applyBorder="1" applyAlignment="1">
      <alignment/>
    </xf>
    <xf numFmtId="0" fontId="0" fillId="0" borderId="20" xfId="0" applyFont="1" applyBorder="1" applyAlignment="1">
      <alignment/>
    </xf>
    <xf numFmtId="0" fontId="0" fillId="0" borderId="0" xfId="0" applyFont="1" applyAlignment="1">
      <alignment/>
    </xf>
    <xf numFmtId="0" fontId="20" fillId="0" borderId="0" xfId="0" applyFont="1" applyAlignment="1">
      <alignment/>
    </xf>
    <xf numFmtId="176" fontId="9" fillId="2" borderId="31" xfId="15" applyNumberFormat="1" applyFont="1" applyFill="1" applyBorder="1" applyAlignment="1">
      <alignment vertical="center"/>
    </xf>
    <xf numFmtId="176" fontId="9" fillId="2" borderId="71" xfId="15" applyNumberFormat="1" applyFont="1" applyFill="1" applyBorder="1" applyAlignment="1">
      <alignment vertical="center"/>
    </xf>
    <xf numFmtId="176" fontId="9" fillId="2" borderId="32" xfId="15" applyNumberFormat="1" applyFont="1" applyFill="1" applyBorder="1" applyAlignment="1">
      <alignment vertical="center"/>
    </xf>
    <xf numFmtId="176" fontId="9" fillId="2" borderId="33" xfId="15" applyNumberFormat="1" applyFont="1" applyFill="1" applyBorder="1" applyAlignment="1">
      <alignment vertical="center"/>
    </xf>
    <xf numFmtId="176" fontId="9" fillId="2" borderId="41" xfId="15" applyNumberFormat="1" applyFont="1" applyFill="1" applyBorder="1" applyAlignment="1">
      <alignment vertical="center"/>
    </xf>
    <xf numFmtId="176" fontId="9" fillId="2" borderId="44" xfId="15" applyNumberFormat="1" applyFont="1" applyFill="1" applyBorder="1" applyAlignment="1">
      <alignment vertical="center"/>
    </xf>
    <xf numFmtId="176" fontId="9" fillId="2" borderId="74" xfId="15" applyNumberFormat="1" applyFont="1" applyFill="1" applyBorder="1" applyAlignment="1">
      <alignment vertical="center"/>
    </xf>
    <xf numFmtId="176" fontId="9" fillId="2" borderId="7" xfId="15" applyNumberFormat="1" applyFont="1" applyFill="1" applyBorder="1" applyAlignment="1">
      <alignment vertical="center"/>
    </xf>
    <xf numFmtId="176" fontId="9" fillId="2" borderId="8" xfId="15" applyNumberFormat="1" applyFont="1" applyFill="1" applyBorder="1" applyAlignment="1">
      <alignment vertical="center"/>
    </xf>
    <xf numFmtId="176" fontId="9" fillId="2" borderId="42" xfId="15" applyNumberFormat="1" applyFont="1" applyFill="1" applyBorder="1" applyAlignment="1">
      <alignment vertical="center"/>
    </xf>
    <xf numFmtId="0" fontId="0" fillId="0" borderId="0" xfId="0" applyFont="1" applyFill="1" applyBorder="1" applyAlignment="1">
      <alignment/>
    </xf>
    <xf numFmtId="176" fontId="9" fillId="3" borderId="101" xfId="15" applyNumberFormat="1" applyFont="1" applyFill="1" applyBorder="1" applyAlignment="1">
      <alignment horizontal="right" vertical="center"/>
    </xf>
    <xf numFmtId="176" fontId="9" fillId="2" borderId="102" xfId="15" applyNumberFormat="1" applyFont="1" applyFill="1" applyBorder="1" applyAlignment="1">
      <alignment vertical="center"/>
    </xf>
    <xf numFmtId="176" fontId="9" fillId="2" borderId="103" xfId="15" applyNumberFormat="1" applyFont="1" applyFill="1" applyBorder="1" applyAlignment="1">
      <alignment vertical="center"/>
    </xf>
    <xf numFmtId="176" fontId="9" fillId="2" borderId="104" xfId="15" applyNumberFormat="1" applyFont="1" applyFill="1" applyBorder="1" applyAlignment="1">
      <alignment vertical="center"/>
    </xf>
    <xf numFmtId="176" fontId="9" fillId="2" borderId="101" xfId="15" applyNumberFormat="1" applyFont="1" applyFill="1" applyBorder="1" applyAlignment="1">
      <alignment vertical="center"/>
    </xf>
    <xf numFmtId="176" fontId="9" fillId="2" borderId="99" xfId="15" applyNumberFormat="1" applyFont="1" applyFill="1" applyBorder="1" applyAlignment="1">
      <alignment vertical="center"/>
    </xf>
    <xf numFmtId="0" fontId="0" fillId="0" borderId="0" xfId="21" applyFont="1" applyFill="1" applyBorder="1" applyAlignment="1">
      <alignment vertical="center"/>
      <protection/>
    </xf>
    <xf numFmtId="176" fontId="9" fillId="2" borderId="58" xfId="15" applyNumberFormat="1" applyFont="1" applyFill="1" applyBorder="1" applyAlignment="1">
      <alignment horizontal="center" vertical="center"/>
    </xf>
    <xf numFmtId="176" fontId="9" fillId="0" borderId="0" xfId="15" applyNumberFormat="1" applyFont="1" applyFill="1" applyBorder="1" applyAlignment="1">
      <alignment vertical="center"/>
    </xf>
    <xf numFmtId="176" fontId="9" fillId="2" borderId="55" xfId="15" applyNumberFormat="1" applyFont="1" applyFill="1" applyBorder="1" applyAlignment="1">
      <alignment vertical="center"/>
    </xf>
    <xf numFmtId="176" fontId="9" fillId="2" borderId="58" xfId="15" applyNumberFormat="1" applyFont="1" applyFill="1" applyBorder="1" applyAlignment="1">
      <alignment vertical="center"/>
    </xf>
    <xf numFmtId="0" fontId="1" fillId="0" borderId="0" xfId="0" applyFont="1" applyFill="1" applyAlignment="1">
      <alignment vertical="center"/>
    </xf>
    <xf numFmtId="176" fontId="1" fillId="0" borderId="0" xfId="0" applyNumberFormat="1" applyFont="1" applyAlignment="1">
      <alignment vertical="center"/>
    </xf>
    <xf numFmtId="176" fontId="0" fillId="0" borderId="0" xfId="0" applyNumberFormat="1" applyFont="1" applyAlignment="1">
      <alignment horizontal="right" vertical="center"/>
    </xf>
    <xf numFmtId="0" fontId="3" fillId="5" borderId="5" xfId="0" applyFont="1" applyFill="1" applyBorder="1" applyAlignment="1">
      <alignment horizontal="center" vertical="center"/>
    </xf>
    <xf numFmtId="38" fontId="3" fillId="6" borderId="30" xfId="17" applyFont="1" applyFill="1" applyBorder="1" applyAlignment="1">
      <alignment vertical="center"/>
    </xf>
    <xf numFmtId="38" fontId="3" fillId="6" borderId="32" xfId="17" applyFont="1" applyFill="1" applyBorder="1" applyAlignment="1">
      <alignment vertical="center"/>
    </xf>
    <xf numFmtId="38" fontId="3" fillId="6" borderId="70" xfId="17" applyFont="1" applyFill="1" applyBorder="1" applyAlignment="1">
      <alignment vertical="center"/>
    </xf>
    <xf numFmtId="38" fontId="3" fillId="6" borderId="41" xfId="17" applyFont="1" applyFill="1" applyBorder="1" applyAlignment="1">
      <alignment vertical="center"/>
    </xf>
    <xf numFmtId="38" fontId="3" fillId="5" borderId="33" xfId="17" applyFont="1" applyFill="1" applyBorder="1" applyAlignment="1">
      <alignment vertical="center"/>
    </xf>
    <xf numFmtId="38" fontId="3" fillId="5" borderId="41" xfId="17" applyFont="1" applyFill="1" applyBorder="1" applyAlignment="1">
      <alignment vertical="center"/>
    </xf>
    <xf numFmtId="38" fontId="3" fillId="3" borderId="30" xfId="17" applyFont="1" applyFill="1" applyBorder="1" applyAlignment="1">
      <alignment vertical="center"/>
    </xf>
    <xf numFmtId="38" fontId="3" fillId="3" borderId="32" xfId="17" applyFont="1" applyFill="1" applyBorder="1" applyAlignment="1">
      <alignment vertical="center"/>
    </xf>
    <xf numFmtId="38" fontId="3" fillId="3" borderId="71" xfId="17" applyFont="1" applyFill="1" applyBorder="1" applyAlignment="1">
      <alignment vertical="center"/>
    </xf>
    <xf numFmtId="38" fontId="3" fillId="3" borderId="46" xfId="17" applyFont="1" applyFill="1" applyBorder="1" applyAlignment="1">
      <alignment vertical="center"/>
    </xf>
    <xf numFmtId="38" fontId="3" fillId="3" borderId="33" xfId="17" applyFont="1" applyFill="1" applyBorder="1" applyAlignment="1">
      <alignment vertical="center"/>
    </xf>
    <xf numFmtId="38" fontId="3" fillId="3" borderId="13" xfId="17" applyFont="1" applyFill="1" applyBorder="1" applyAlignment="1">
      <alignment vertical="center"/>
    </xf>
    <xf numFmtId="38" fontId="3" fillId="2" borderId="41" xfId="17" applyFont="1" applyFill="1" applyBorder="1" applyAlignment="1">
      <alignment vertical="center"/>
    </xf>
    <xf numFmtId="38" fontId="3" fillId="2" borderId="32" xfId="17" applyFont="1" applyFill="1" applyBorder="1" applyAlignment="1">
      <alignment vertical="center"/>
    </xf>
    <xf numFmtId="38" fontId="3" fillId="2" borderId="71" xfId="17" applyFont="1" applyFill="1" applyBorder="1" applyAlignment="1">
      <alignment vertical="center"/>
    </xf>
    <xf numFmtId="38" fontId="3" fillId="2" borderId="46" xfId="17" applyFont="1" applyFill="1" applyBorder="1" applyAlignment="1">
      <alignment vertical="center"/>
    </xf>
    <xf numFmtId="38" fontId="3" fillId="2" borderId="33" xfId="17" applyFont="1" applyFill="1" applyBorder="1" applyAlignment="1">
      <alignment vertical="center"/>
    </xf>
    <xf numFmtId="38" fontId="3" fillId="6" borderId="25" xfId="17" applyFont="1" applyFill="1" applyBorder="1" applyAlignment="1">
      <alignment vertical="center"/>
    </xf>
    <xf numFmtId="38" fontId="3" fillId="6" borderId="28" xfId="17" applyFont="1" applyFill="1" applyBorder="1" applyAlignment="1">
      <alignment vertical="center"/>
    </xf>
    <xf numFmtId="38" fontId="3" fillId="6" borderId="69" xfId="17" applyFont="1" applyFill="1" applyBorder="1" applyAlignment="1">
      <alignment vertical="center"/>
    </xf>
    <xf numFmtId="38" fontId="3" fillId="6" borderId="40" xfId="17" applyFont="1" applyFill="1" applyBorder="1" applyAlignment="1">
      <alignment vertical="center"/>
    </xf>
    <xf numFmtId="38" fontId="3" fillId="5" borderId="29" xfId="17" applyFont="1" applyFill="1" applyBorder="1" applyAlignment="1">
      <alignment vertical="center"/>
    </xf>
    <xf numFmtId="38" fontId="3" fillId="5" borderId="40" xfId="17" applyFont="1" applyFill="1" applyBorder="1" applyAlignment="1">
      <alignment vertical="center"/>
    </xf>
    <xf numFmtId="38" fontId="3" fillId="3" borderId="25" xfId="17" applyFont="1" applyFill="1" applyBorder="1" applyAlignment="1">
      <alignment vertical="center"/>
    </xf>
    <xf numFmtId="38" fontId="3" fillId="3" borderId="28" xfId="17" applyFont="1" applyFill="1" applyBorder="1" applyAlignment="1">
      <alignment vertical="center"/>
    </xf>
    <xf numFmtId="38" fontId="3" fillId="3" borderId="69" xfId="17" applyFont="1" applyFill="1" applyBorder="1" applyAlignment="1">
      <alignment vertical="center"/>
    </xf>
    <xf numFmtId="38" fontId="3" fillId="3" borderId="45" xfId="17" applyFont="1" applyFill="1" applyBorder="1" applyAlignment="1">
      <alignment vertical="center"/>
    </xf>
    <xf numFmtId="38" fontId="3" fillId="3" borderId="29" xfId="17" applyFont="1" applyFill="1" applyBorder="1" applyAlignment="1">
      <alignment vertical="center"/>
    </xf>
    <xf numFmtId="38" fontId="3" fillId="3" borderId="26" xfId="17" applyFont="1" applyFill="1" applyBorder="1" applyAlignment="1">
      <alignment vertical="center"/>
    </xf>
    <xf numFmtId="38" fontId="3" fillId="2" borderId="40" xfId="17" applyFont="1" applyFill="1" applyBorder="1" applyAlignment="1">
      <alignment vertical="center"/>
    </xf>
    <xf numFmtId="38" fontId="3" fillId="2" borderId="28" xfId="17" applyFont="1" applyFill="1" applyBorder="1" applyAlignment="1">
      <alignment vertical="center"/>
    </xf>
    <xf numFmtId="38" fontId="3" fillId="2" borderId="69" xfId="17" applyFont="1" applyFill="1" applyBorder="1" applyAlignment="1">
      <alignment vertical="center"/>
    </xf>
    <xf numFmtId="38" fontId="3" fillId="2" borderId="45" xfId="17" applyFont="1" applyFill="1" applyBorder="1" applyAlignment="1">
      <alignment vertical="center"/>
    </xf>
    <xf numFmtId="38" fontId="3" fillId="2" borderId="29" xfId="17" applyFont="1" applyFill="1" applyBorder="1" applyAlignment="1">
      <alignment vertical="center"/>
    </xf>
    <xf numFmtId="38" fontId="3" fillId="6" borderId="71" xfId="17" applyFont="1" applyFill="1" applyBorder="1" applyAlignment="1">
      <alignment vertical="center"/>
    </xf>
    <xf numFmtId="38" fontId="3" fillId="6" borderId="10" xfId="17" applyFont="1" applyFill="1" applyBorder="1" applyAlignment="1">
      <alignment vertical="center"/>
    </xf>
    <xf numFmtId="38" fontId="3" fillId="6" borderId="83" xfId="17" applyFont="1" applyFill="1" applyBorder="1" applyAlignment="1">
      <alignment vertical="center"/>
    </xf>
    <xf numFmtId="38" fontId="3" fillId="6" borderId="84" xfId="17" applyFont="1" applyFill="1" applyBorder="1" applyAlignment="1">
      <alignment vertical="center"/>
    </xf>
    <xf numFmtId="38" fontId="3" fillId="6" borderId="0" xfId="17" applyFont="1" applyFill="1" applyBorder="1" applyAlignment="1">
      <alignment vertical="center"/>
    </xf>
    <xf numFmtId="38" fontId="3" fillId="5" borderId="62" xfId="17" applyFont="1" applyFill="1" applyBorder="1" applyAlignment="1">
      <alignment vertical="center"/>
    </xf>
    <xf numFmtId="38" fontId="3" fillId="5" borderId="0" xfId="17" applyFont="1" applyFill="1" applyBorder="1" applyAlignment="1">
      <alignment vertical="center"/>
    </xf>
    <xf numFmtId="38" fontId="3" fillId="3" borderId="10" xfId="17" applyFont="1" applyFill="1" applyBorder="1" applyAlignment="1">
      <alignment vertical="center"/>
    </xf>
    <xf numFmtId="38" fontId="3" fillId="3" borderId="83" xfId="17" applyFont="1" applyFill="1" applyBorder="1" applyAlignment="1">
      <alignment vertical="center"/>
    </xf>
    <xf numFmtId="38" fontId="3" fillId="3" borderId="84" xfId="17" applyFont="1" applyFill="1" applyBorder="1" applyAlignment="1">
      <alignment vertical="center"/>
    </xf>
    <xf numFmtId="38" fontId="3" fillId="3" borderId="48" xfId="17" applyFont="1" applyFill="1" applyBorder="1" applyAlignment="1">
      <alignment vertical="center"/>
    </xf>
    <xf numFmtId="38" fontId="3" fillId="3" borderId="62" xfId="17" applyFont="1" applyFill="1" applyBorder="1" applyAlignment="1">
      <alignment vertical="center"/>
    </xf>
    <xf numFmtId="38" fontId="3" fillId="3" borderId="11" xfId="17" applyFont="1" applyFill="1" applyBorder="1" applyAlignment="1">
      <alignment vertical="center"/>
    </xf>
    <xf numFmtId="38" fontId="3" fillId="2" borderId="0" xfId="17" applyFont="1" applyFill="1" applyBorder="1" applyAlignment="1">
      <alignment vertical="center"/>
    </xf>
    <xf numFmtId="38" fontId="3" fillId="2" borderId="83" xfId="17" applyFont="1" applyFill="1" applyBorder="1" applyAlignment="1">
      <alignment vertical="center"/>
    </xf>
    <xf numFmtId="38" fontId="3" fillId="2" borderId="84" xfId="17" applyFont="1" applyFill="1" applyBorder="1" applyAlignment="1">
      <alignment vertical="center"/>
    </xf>
    <xf numFmtId="38" fontId="3" fillId="2" borderId="48" xfId="17" applyFont="1" applyFill="1" applyBorder="1" applyAlignment="1">
      <alignment vertical="center"/>
    </xf>
    <xf numFmtId="38" fontId="3" fillId="2" borderId="62" xfId="17" applyFont="1" applyFill="1" applyBorder="1" applyAlignment="1">
      <alignment vertical="center"/>
    </xf>
    <xf numFmtId="38" fontId="3" fillId="2" borderId="105" xfId="17" applyFont="1" applyFill="1" applyBorder="1" applyAlignment="1">
      <alignment vertical="center"/>
    </xf>
    <xf numFmtId="38" fontId="3" fillId="6" borderId="19" xfId="17" applyFont="1" applyFill="1" applyBorder="1" applyAlignment="1">
      <alignment vertical="center"/>
    </xf>
    <xf numFmtId="38" fontId="3" fillId="6" borderId="37" xfId="17" applyFont="1" applyFill="1" applyBorder="1" applyAlignment="1">
      <alignment vertical="center"/>
    </xf>
    <xf numFmtId="38" fontId="3" fillId="6" borderId="82" xfId="17" applyFont="1" applyFill="1" applyBorder="1" applyAlignment="1">
      <alignment vertical="center"/>
    </xf>
    <xf numFmtId="38" fontId="3" fillId="6" borderId="20" xfId="17" applyFont="1" applyFill="1" applyBorder="1" applyAlignment="1">
      <alignment vertical="center"/>
    </xf>
    <xf numFmtId="38" fontId="3" fillId="5" borderId="38" xfId="17" applyFont="1" applyFill="1" applyBorder="1" applyAlignment="1">
      <alignment vertical="center"/>
    </xf>
    <xf numFmtId="38" fontId="3" fillId="5" borderId="20" xfId="17" applyFont="1" applyFill="1" applyBorder="1" applyAlignment="1">
      <alignment vertical="center"/>
    </xf>
    <xf numFmtId="38" fontId="3" fillId="3" borderId="19" xfId="17" applyFont="1" applyFill="1" applyBorder="1" applyAlignment="1">
      <alignment vertical="center"/>
    </xf>
    <xf numFmtId="38" fontId="3" fillId="3" borderId="37" xfId="17" applyFont="1" applyFill="1" applyBorder="1" applyAlignment="1">
      <alignment vertical="center"/>
    </xf>
    <xf numFmtId="38" fontId="3" fillId="3" borderId="82" xfId="17" applyFont="1" applyFill="1" applyBorder="1" applyAlignment="1">
      <alignment vertical="center"/>
    </xf>
    <xf numFmtId="38" fontId="3" fillId="3" borderId="106" xfId="17" applyFont="1" applyFill="1" applyBorder="1" applyAlignment="1">
      <alignment vertical="center"/>
    </xf>
    <xf numFmtId="38" fontId="3" fillId="3" borderId="38" xfId="17" applyFont="1" applyFill="1" applyBorder="1" applyAlignment="1">
      <alignment vertical="center"/>
    </xf>
    <xf numFmtId="38" fontId="3" fillId="3" borderId="35" xfId="17" applyFont="1" applyFill="1" applyBorder="1" applyAlignment="1">
      <alignment vertical="center"/>
    </xf>
    <xf numFmtId="38" fontId="3" fillId="2" borderId="20" xfId="17" applyFont="1" applyFill="1" applyBorder="1" applyAlignment="1">
      <alignment vertical="center"/>
    </xf>
    <xf numFmtId="38" fontId="3" fillId="2" borderId="107" xfId="17" applyFont="1" applyFill="1" applyBorder="1" applyAlignment="1">
      <alignment vertical="center"/>
    </xf>
    <xf numFmtId="38" fontId="3" fillId="2" borderId="82" xfId="17" applyFont="1" applyFill="1" applyBorder="1" applyAlignment="1">
      <alignment vertical="center"/>
    </xf>
    <xf numFmtId="38" fontId="3" fillId="2" borderId="106" xfId="17" applyFont="1" applyFill="1" applyBorder="1" applyAlignment="1">
      <alignment vertical="center"/>
    </xf>
    <xf numFmtId="38" fontId="3" fillId="2" borderId="38" xfId="17"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1" fontId="3" fillId="6" borderId="108" xfId="0" applyNumberFormat="1" applyFont="1" applyFill="1" applyBorder="1" applyAlignment="1">
      <alignment vertical="center"/>
    </xf>
    <xf numFmtId="1" fontId="3" fillId="6" borderId="9" xfId="0" applyNumberFormat="1" applyFont="1" applyFill="1" applyBorder="1" applyAlignment="1">
      <alignment vertical="center"/>
    </xf>
    <xf numFmtId="1" fontId="3" fillId="5" borderId="9" xfId="0" applyNumberFormat="1" applyFont="1" applyFill="1" applyBorder="1" applyAlignment="1">
      <alignment vertical="center"/>
    </xf>
    <xf numFmtId="1" fontId="3" fillId="5" borderId="87" xfId="0" applyNumberFormat="1" applyFont="1" applyFill="1" applyBorder="1" applyAlignment="1">
      <alignment vertical="center"/>
    </xf>
    <xf numFmtId="1" fontId="3" fillId="5" borderId="39" xfId="0" applyNumberFormat="1" applyFont="1" applyFill="1" applyBorder="1" applyAlignment="1">
      <alignment vertical="center"/>
    </xf>
    <xf numFmtId="1" fontId="3" fillId="2" borderId="109" xfId="0" applyNumberFormat="1" applyFont="1" applyFill="1" applyBorder="1" applyAlignment="1">
      <alignment vertical="center"/>
    </xf>
    <xf numFmtId="1" fontId="3" fillId="2" borderId="87" xfId="0" applyNumberFormat="1" applyFont="1" applyFill="1" applyBorder="1" applyAlignment="1">
      <alignment vertical="center"/>
    </xf>
    <xf numFmtId="176" fontId="3" fillId="6" borderId="75" xfId="15" applyNumberFormat="1" applyFont="1" applyFill="1" applyBorder="1" applyAlignment="1">
      <alignment vertical="center"/>
    </xf>
    <xf numFmtId="176" fontId="3" fillId="3" borderId="56" xfId="15" applyNumberFormat="1" applyFont="1" applyFill="1" applyBorder="1" applyAlignment="1">
      <alignment vertical="center"/>
    </xf>
    <xf numFmtId="176" fontId="3" fillId="3" borderId="75" xfId="15" applyNumberFormat="1" applyFont="1" applyFill="1" applyBorder="1" applyAlignment="1">
      <alignment vertical="center"/>
    </xf>
    <xf numFmtId="0" fontId="0" fillId="4" borderId="6" xfId="0" applyFont="1" applyFill="1" applyBorder="1" applyAlignment="1">
      <alignment horizontal="left" vertical="center"/>
    </xf>
    <xf numFmtId="0" fontId="0" fillId="4" borderId="9" xfId="0" applyFont="1" applyFill="1" applyBorder="1" applyAlignment="1">
      <alignment horizontal="left" vertical="center"/>
    </xf>
    <xf numFmtId="0" fontId="0" fillId="4" borderId="17" xfId="0" applyFont="1" applyFill="1" applyBorder="1" applyAlignment="1">
      <alignment horizontal="left" vertical="center"/>
    </xf>
    <xf numFmtId="0" fontId="0" fillId="4" borderId="21" xfId="0" applyFont="1" applyFill="1" applyBorder="1" applyAlignment="1">
      <alignment horizontal="center" vertical="center"/>
    </xf>
    <xf numFmtId="0" fontId="0" fillId="4" borderId="25" xfId="0" applyFont="1" applyFill="1" applyBorder="1" applyAlignment="1">
      <alignment horizontal="left" vertical="center"/>
    </xf>
    <xf numFmtId="0" fontId="0" fillId="4" borderId="26"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13" xfId="0" applyFont="1" applyFill="1" applyBorder="1" applyAlignment="1">
      <alignment horizontal="right" vertical="center"/>
    </xf>
    <xf numFmtId="0" fontId="0" fillId="4" borderId="34" xfId="0" applyFont="1" applyFill="1" applyBorder="1" applyAlignment="1">
      <alignment horizontal="center" vertical="center"/>
    </xf>
    <xf numFmtId="0" fontId="0" fillId="4" borderId="14" xfId="0" applyFont="1" applyFill="1" applyBorder="1" applyAlignment="1">
      <alignment horizontal="right" vertical="center"/>
    </xf>
    <xf numFmtId="38" fontId="3" fillId="5" borderId="13" xfId="17" applyFont="1" applyFill="1" applyBorder="1" applyAlignment="1">
      <alignment vertical="center"/>
    </xf>
    <xf numFmtId="38" fontId="3" fillId="2" borderId="30" xfId="17" applyFont="1" applyFill="1" applyBorder="1" applyAlignment="1">
      <alignment vertical="center"/>
    </xf>
    <xf numFmtId="38" fontId="3" fillId="2" borderId="13" xfId="17" applyFont="1" applyFill="1" applyBorder="1" applyAlignment="1">
      <alignment vertical="center"/>
    </xf>
    <xf numFmtId="38" fontId="3" fillId="5" borderId="26" xfId="17" applyFont="1" applyFill="1" applyBorder="1" applyAlignment="1">
      <alignment vertical="center"/>
    </xf>
    <xf numFmtId="38" fontId="3" fillId="2" borderId="25" xfId="17" applyFont="1" applyFill="1" applyBorder="1" applyAlignment="1">
      <alignment vertical="center"/>
    </xf>
    <xf numFmtId="38" fontId="3" fillId="2" borderId="26" xfId="17" applyFont="1" applyFill="1" applyBorder="1" applyAlignment="1">
      <alignment vertical="center"/>
    </xf>
    <xf numFmtId="38" fontId="3" fillId="5" borderId="11" xfId="17" applyFont="1" applyFill="1" applyBorder="1" applyAlignment="1">
      <alignment vertical="center"/>
    </xf>
    <xf numFmtId="38" fontId="3" fillId="2" borderId="10" xfId="17" applyFont="1" applyFill="1" applyBorder="1" applyAlignment="1">
      <alignment vertical="center"/>
    </xf>
    <xf numFmtId="38" fontId="3" fillId="2" borderId="11" xfId="17" applyFont="1" applyFill="1" applyBorder="1" applyAlignment="1">
      <alignment vertical="center"/>
    </xf>
    <xf numFmtId="38" fontId="3" fillId="5" borderId="35" xfId="17" applyFont="1" applyFill="1" applyBorder="1" applyAlignment="1">
      <alignment vertical="center"/>
    </xf>
    <xf numFmtId="38" fontId="3" fillId="2" borderId="19" xfId="17" applyFont="1" applyFill="1" applyBorder="1" applyAlignment="1">
      <alignment vertical="center"/>
    </xf>
    <xf numFmtId="38" fontId="3" fillId="2" borderId="37" xfId="17" applyFont="1" applyFill="1" applyBorder="1" applyAlignment="1">
      <alignment vertical="center"/>
    </xf>
    <xf numFmtId="38" fontId="3" fillId="2" borderId="35" xfId="17" applyFont="1" applyFill="1" applyBorder="1" applyAlignment="1">
      <alignment vertical="center"/>
    </xf>
    <xf numFmtId="1" fontId="3" fillId="3" borderId="49" xfId="0" applyNumberFormat="1" applyFont="1" applyFill="1" applyBorder="1" applyAlignment="1">
      <alignment vertical="center"/>
    </xf>
    <xf numFmtId="1" fontId="3" fillId="3" borderId="87" xfId="0" applyNumberFormat="1" applyFont="1" applyFill="1" applyBorder="1" applyAlignment="1">
      <alignment vertical="center"/>
    </xf>
    <xf numFmtId="1" fontId="3" fillId="3" borderId="9" xfId="0" applyNumberFormat="1" applyFont="1" applyFill="1" applyBorder="1" applyAlignment="1">
      <alignment vertical="center"/>
    </xf>
    <xf numFmtId="1" fontId="3" fillId="2" borderId="49" xfId="0" applyNumberFormat="1" applyFont="1" applyFill="1" applyBorder="1" applyAlignment="1">
      <alignment vertical="center"/>
    </xf>
    <xf numFmtId="176" fontId="3" fillId="5" borderId="58" xfId="15" applyNumberFormat="1" applyFont="1" applyFill="1" applyBorder="1" applyAlignment="1">
      <alignment horizontal="center" vertical="center"/>
    </xf>
    <xf numFmtId="176" fontId="3" fillId="3" borderId="75" xfId="15" applyNumberFormat="1" applyFont="1" applyFill="1" applyBorder="1" applyAlignment="1">
      <alignment horizontal="center" vertical="center"/>
    </xf>
    <xf numFmtId="176" fontId="3" fillId="3" borderId="58" xfId="15" applyNumberFormat="1" applyFont="1" applyFill="1" applyBorder="1" applyAlignment="1">
      <alignment horizontal="center" vertical="center"/>
    </xf>
    <xf numFmtId="38" fontId="3" fillId="3" borderId="70" xfId="17" applyFont="1" applyFill="1" applyBorder="1" applyAlignment="1">
      <alignment vertical="center"/>
    </xf>
    <xf numFmtId="38" fontId="3" fillId="3" borderId="41" xfId="17" applyFont="1" applyFill="1" applyBorder="1" applyAlignment="1">
      <alignment vertical="center"/>
    </xf>
    <xf numFmtId="38" fontId="3" fillId="3" borderId="40" xfId="17" applyFont="1" applyFill="1" applyBorder="1" applyAlignment="1">
      <alignment vertical="center"/>
    </xf>
    <xf numFmtId="38" fontId="3" fillId="3" borderId="0" xfId="17" applyFont="1" applyFill="1" applyBorder="1" applyAlignment="1">
      <alignment vertical="center"/>
    </xf>
    <xf numFmtId="38" fontId="3" fillId="3" borderId="20" xfId="17" applyFont="1" applyFill="1" applyBorder="1" applyAlignment="1">
      <alignment vertical="center"/>
    </xf>
    <xf numFmtId="176" fontId="3" fillId="6" borderId="75" xfId="15" applyNumberFormat="1" applyFont="1" applyFill="1" applyBorder="1" applyAlignment="1">
      <alignment horizontal="center" vertical="center"/>
    </xf>
    <xf numFmtId="176" fontId="3" fillId="3" borderId="56" xfId="15" applyNumberFormat="1" applyFont="1" applyFill="1" applyBorder="1" applyAlignment="1">
      <alignment horizontal="center" vertical="center"/>
    </xf>
    <xf numFmtId="184" fontId="3" fillId="6" borderId="30" xfId="0" applyNumberFormat="1" applyFont="1" applyFill="1" applyBorder="1" applyAlignment="1">
      <alignment vertical="center"/>
    </xf>
    <xf numFmtId="184" fontId="3" fillId="6" borderId="32" xfId="0" applyNumberFormat="1" applyFont="1" applyFill="1" applyBorder="1" applyAlignment="1">
      <alignment vertical="center"/>
    </xf>
    <xf numFmtId="184" fontId="3" fillId="6" borderId="70" xfId="0" applyNumberFormat="1" applyFont="1" applyFill="1" applyBorder="1" applyAlignment="1">
      <alignment vertical="center"/>
    </xf>
    <xf numFmtId="184" fontId="3" fillId="6" borderId="41" xfId="0" applyNumberFormat="1" applyFont="1" applyFill="1" applyBorder="1" applyAlignment="1">
      <alignment vertical="center"/>
    </xf>
    <xf numFmtId="184" fontId="3" fillId="5" borderId="33" xfId="0" applyNumberFormat="1" applyFont="1" applyFill="1" applyBorder="1" applyAlignment="1">
      <alignment vertical="center"/>
    </xf>
    <xf numFmtId="184" fontId="3" fillId="5" borderId="13" xfId="0" applyNumberFormat="1" applyFont="1" applyFill="1" applyBorder="1" applyAlignment="1">
      <alignment vertical="center"/>
    </xf>
    <xf numFmtId="184" fontId="3" fillId="3" borderId="30" xfId="0" applyNumberFormat="1" applyFont="1" applyFill="1" applyBorder="1" applyAlignment="1">
      <alignment vertical="center"/>
    </xf>
    <xf numFmtId="184" fontId="3" fillId="3" borderId="32" xfId="0" applyNumberFormat="1" applyFont="1" applyFill="1" applyBorder="1" applyAlignment="1">
      <alignment vertical="center"/>
    </xf>
    <xf numFmtId="184" fontId="3" fillId="3" borderId="71" xfId="0" applyNumberFormat="1" applyFont="1" applyFill="1" applyBorder="1" applyAlignment="1">
      <alignment vertical="center"/>
    </xf>
    <xf numFmtId="184" fontId="3" fillId="3" borderId="46" xfId="0" applyNumberFormat="1" applyFont="1" applyFill="1" applyBorder="1" applyAlignment="1">
      <alignment vertical="center"/>
    </xf>
    <xf numFmtId="184" fontId="3" fillId="3" borderId="33" xfId="0" applyNumberFormat="1" applyFont="1" applyFill="1" applyBorder="1" applyAlignment="1">
      <alignment vertical="center"/>
    </xf>
    <xf numFmtId="184" fontId="3" fillId="3" borderId="13" xfId="0" applyNumberFormat="1" applyFont="1" applyFill="1" applyBorder="1" applyAlignment="1">
      <alignment vertical="center"/>
    </xf>
    <xf numFmtId="184" fontId="3" fillId="2" borderId="30" xfId="0" applyNumberFormat="1" applyFont="1" applyFill="1" applyBorder="1" applyAlignment="1">
      <alignment vertical="center"/>
    </xf>
    <xf numFmtId="184" fontId="3" fillId="2" borderId="32" xfId="0" applyNumberFormat="1" applyFont="1" applyFill="1" applyBorder="1" applyAlignment="1">
      <alignment vertical="center"/>
    </xf>
    <xf numFmtId="184" fontId="3" fillId="2" borderId="71" xfId="0" applyNumberFormat="1" applyFont="1" applyFill="1" applyBorder="1" applyAlignment="1">
      <alignment vertical="center"/>
    </xf>
    <xf numFmtId="184" fontId="3" fillId="2" borderId="46" xfId="0" applyNumberFormat="1" applyFont="1" applyFill="1" applyBorder="1" applyAlignment="1">
      <alignment vertical="center"/>
    </xf>
    <xf numFmtId="184" fontId="3" fillId="2" borderId="33" xfId="0" applyNumberFormat="1" applyFont="1" applyFill="1" applyBorder="1" applyAlignment="1">
      <alignment vertical="center"/>
    </xf>
    <xf numFmtId="184" fontId="3" fillId="2" borderId="13" xfId="0" applyNumberFormat="1" applyFont="1" applyFill="1" applyBorder="1" applyAlignment="1">
      <alignment vertical="center"/>
    </xf>
    <xf numFmtId="184" fontId="3" fillId="6" borderId="25" xfId="0" applyNumberFormat="1" applyFont="1" applyFill="1" applyBorder="1" applyAlignment="1">
      <alignment vertical="center"/>
    </xf>
    <xf numFmtId="184" fontId="3" fillId="6" borderId="28" xfId="0" applyNumberFormat="1" applyFont="1" applyFill="1" applyBorder="1" applyAlignment="1">
      <alignment vertical="center"/>
    </xf>
    <xf numFmtId="184" fontId="3" fillId="6" borderId="69" xfId="0" applyNumberFormat="1" applyFont="1" applyFill="1" applyBorder="1" applyAlignment="1">
      <alignment vertical="center"/>
    </xf>
    <xf numFmtId="184" fontId="3" fillId="6" borderId="40" xfId="0" applyNumberFormat="1" applyFont="1" applyFill="1" applyBorder="1" applyAlignment="1">
      <alignment vertical="center"/>
    </xf>
    <xf numFmtId="184" fontId="3" fillId="5" borderId="29" xfId="0" applyNumberFormat="1" applyFont="1" applyFill="1" applyBorder="1" applyAlignment="1">
      <alignment vertical="center"/>
    </xf>
    <xf numFmtId="184" fontId="3" fillId="5" borderId="26" xfId="0" applyNumberFormat="1" applyFont="1" applyFill="1" applyBorder="1" applyAlignment="1">
      <alignment vertical="center"/>
    </xf>
    <xf numFmtId="184" fontId="3" fillId="3" borderId="25" xfId="0" applyNumberFormat="1" applyFont="1" applyFill="1" applyBorder="1" applyAlignment="1">
      <alignment vertical="center"/>
    </xf>
    <xf numFmtId="184" fontId="3" fillId="3" borderId="28" xfId="0" applyNumberFormat="1" applyFont="1" applyFill="1" applyBorder="1" applyAlignment="1">
      <alignment vertical="center"/>
    </xf>
    <xf numFmtId="184" fontId="3" fillId="3" borderId="69" xfId="0" applyNumberFormat="1" applyFont="1" applyFill="1" applyBorder="1" applyAlignment="1">
      <alignment vertical="center"/>
    </xf>
    <xf numFmtId="184" fontId="3" fillId="3" borderId="45" xfId="0" applyNumberFormat="1" applyFont="1" applyFill="1" applyBorder="1" applyAlignment="1">
      <alignment vertical="center"/>
    </xf>
    <xf numFmtId="184" fontId="3" fillId="3" borderId="29" xfId="0" applyNumberFormat="1" applyFont="1" applyFill="1" applyBorder="1" applyAlignment="1">
      <alignment vertical="center"/>
    </xf>
    <xf numFmtId="184" fontId="3" fillId="3" borderId="26" xfId="0" applyNumberFormat="1" applyFont="1" applyFill="1" applyBorder="1" applyAlignment="1">
      <alignment vertical="center"/>
    </xf>
    <xf numFmtId="184" fontId="3" fillId="2" borderId="25" xfId="0" applyNumberFormat="1" applyFont="1" applyFill="1" applyBorder="1" applyAlignment="1">
      <alignment vertical="center"/>
    </xf>
    <xf numFmtId="184" fontId="3" fillId="2" borderId="28" xfId="0" applyNumberFormat="1" applyFont="1" applyFill="1" applyBorder="1" applyAlignment="1">
      <alignment vertical="center"/>
    </xf>
    <xf numFmtId="184" fontId="3" fillId="2" borderId="69" xfId="0" applyNumberFormat="1" applyFont="1" applyFill="1" applyBorder="1" applyAlignment="1">
      <alignment vertical="center"/>
    </xf>
    <xf numFmtId="184" fontId="3" fillId="2" borderId="45" xfId="0" applyNumberFormat="1" applyFont="1" applyFill="1" applyBorder="1" applyAlignment="1">
      <alignment vertical="center"/>
    </xf>
    <xf numFmtId="184" fontId="3" fillId="2" borderId="29" xfId="0" applyNumberFormat="1" applyFont="1" applyFill="1" applyBorder="1" applyAlignment="1">
      <alignment vertical="center"/>
    </xf>
    <xf numFmtId="184" fontId="3" fillId="2" borderId="26" xfId="0" applyNumberFormat="1" applyFont="1" applyFill="1" applyBorder="1" applyAlignment="1">
      <alignment vertical="center"/>
    </xf>
    <xf numFmtId="184" fontId="3" fillId="6" borderId="71" xfId="0" applyNumberFormat="1" applyFont="1" applyFill="1" applyBorder="1" applyAlignment="1">
      <alignment vertical="center"/>
    </xf>
    <xf numFmtId="184" fontId="3" fillId="6" borderId="10" xfId="0" applyNumberFormat="1" applyFont="1" applyFill="1" applyBorder="1" applyAlignment="1">
      <alignment vertical="center"/>
    </xf>
    <xf numFmtId="184" fontId="3" fillId="6" borderId="83" xfId="0" applyNumberFormat="1" applyFont="1" applyFill="1" applyBorder="1" applyAlignment="1">
      <alignment vertical="center"/>
    </xf>
    <xf numFmtId="184" fontId="3" fillId="6" borderId="84" xfId="0" applyNumberFormat="1" applyFont="1" applyFill="1" applyBorder="1" applyAlignment="1">
      <alignment vertical="center"/>
    </xf>
    <xf numFmtId="184" fontId="3" fillId="6" borderId="0" xfId="0" applyNumberFormat="1" applyFont="1" applyFill="1" applyBorder="1" applyAlignment="1">
      <alignment vertical="center"/>
    </xf>
    <xf numFmtId="184" fontId="3" fillId="5" borderId="62" xfId="0" applyNumberFormat="1" applyFont="1" applyFill="1" applyBorder="1" applyAlignment="1">
      <alignment vertical="center"/>
    </xf>
    <xf numFmtId="184" fontId="3" fillId="5" borderId="11" xfId="0" applyNumberFormat="1" applyFont="1" applyFill="1" applyBorder="1" applyAlignment="1">
      <alignment vertical="center"/>
    </xf>
    <xf numFmtId="184" fontId="3" fillId="3" borderId="10" xfId="0" applyNumberFormat="1" applyFont="1" applyFill="1" applyBorder="1" applyAlignment="1">
      <alignment vertical="center"/>
    </xf>
    <xf numFmtId="184" fontId="3" fillId="3" borderId="83" xfId="0" applyNumberFormat="1" applyFont="1" applyFill="1" applyBorder="1" applyAlignment="1">
      <alignment vertical="center"/>
    </xf>
    <xf numFmtId="184" fontId="3" fillId="3" borderId="84" xfId="0" applyNumberFormat="1" applyFont="1" applyFill="1" applyBorder="1" applyAlignment="1">
      <alignment vertical="center"/>
    </xf>
    <xf numFmtId="184" fontId="3" fillId="3" borderId="48" xfId="0" applyNumberFormat="1" applyFont="1" applyFill="1" applyBorder="1" applyAlignment="1">
      <alignment vertical="center"/>
    </xf>
    <xf numFmtId="184" fontId="3" fillId="3" borderId="62" xfId="0" applyNumberFormat="1" applyFont="1" applyFill="1" applyBorder="1" applyAlignment="1">
      <alignment vertical="center"/>
    </xf>
    <xf numFmtId="184" fontId="3" fillId="3" borderId="11" xfId="0" applyNumberFormat="1" applyFont="1" applyFill="1" applyBorder="1" applyAlignment="1">
      <alignment vertical="center"/>
    </xf>
    <xf numFmtId="184" fontId="3" fillId="2" borderId="10" xfId="0" applyNumberFormat="1" applyFont="1" applyFill="1" applyBorder="1" applyAlignment="1">
      <alignment vertical="center"/>
    </xf>
    <xf numFmtId="184" fontId="3" fillId="2" borderId="83" xfId="0" applyNumberFormat="1" applyFont="1" applyFill="1" applyBorder="1" applyAlignment="1">
      <alignment vertical="center"/>
    </xf>
    <xf numFmtId="184" fontId="3" fillId="2" borderId="84" xfId="0" applyNumberFormat="1" applyFont="1" applyFill="1" applyBorder="1" applyAlignment="1">
      <alignment vertical="center"/>
    </xf>
    <xf numFmtId="184" fontId="3" fillId="2" borderId="48" xfId="0" applyNumberFormat="1" applyFont="1" applyFill="1" applyBorder="1" applyAlignment="1">
      <alignment vertical="center"/>
    </xf>
    <xf numFmtId="184" fontId="3" fillId="2" borderId="62" xfId="0" applyNumberFormat="1" applyFont="1" applyFill="1" applyBorder="1" applyAlignment="1">
      <alignment vertical="center"/>
    </xf>
    <xf numFmtId="184" fontId="3" fillId="2" borderId="11" xfId="0" applyNumberFormat="1" applyFont="1" applyFill="1" applyBorder="1" applyAlignment="1">
      <alignment vertical="center"/>
    </xf>
    <xf numFmtId="184" fontId="3" fillId="6" borderId="19" xfId="0" applyNumberFormat="1" applyFont="1" applyFill="1" applyBorder="1" applyAlignment="1">
      <alignment vertical="center"/>
    </xf>
    <xf numFmtId="184" fontId="3" fillId="6" borderId="37" xfId="0" applyNumberFormat="1" applyFont="1" applyFill="1" applyBorder="1" applyAlignment="1">
      <alignment vertical="center"/>
    </xf>
    <xf numFmtId="184" fontId="3" fillId="6" borderId="82" xfId="0" applyNumberFormat="1" applyFont="1" applyFill="1" applyBorder="1" applyAlignment="1">
      <alignment vertical="center"/>
    </xf>
    <xf numFmtId="184" fontId="3" fillId="6" borderId="20" xfId="0" applyNumberFormat="1" applyFont="1" applyFill="1" applyBorder="1" applyAlignment="1">
      <alignment vertical="center"/>
    </xf>
    <xf numFmtId="184" fontId="3" fillId="5" borderId="38" xfId="0" applyNumberFormat="1" applyFont="1" applyFill="1" applyBorder="1" applyAlignment="1">
      <alignment vertical="center"/>
    </xf>
    <xf numFmtId="184" fontId="3" fillId="5" borderId="35" xfId="0" applyNumberFormat="1" applyFont="1" applyFill="1" applyBorder="1" applyAlignment="1">
      <alignment vertical="center"/>
    </xf>
    <xf numFmtId="184" fontId="3" fillId="3" borderId="19" xfId="0" applyNumberFormat="1" applyFont="1" applyFill="1" applyBorder="1" applyAlignment="1">
      <alignment vertical="center"/>
    </xf>
    <xf numFmtId="184" fontId="3" fillId="3" borderId="37" xfId="0" applyNumberFormat="1" applyFont="1" applyFill="1" applyBorder="1" applyAlignment="1">
      <alignment vertical="center"/>
    </xf>
    <xf numFmtId="184" fontId="3" fillId="3" borderId="82" xfId="0" applyNumberFormat="1" applyFont="1" applyFill="1" applyBorder="1" applyAlignment="1">
      <alignment vertical="center"/>
    </xf>
    <xf numFmtId="184" fontId="3" fillId="3" borderId="106" xfId="0" applyNumberFormat="1" applyFont="1" applyFill="1" applyBorder="1" applyAlignment="1">
      <alignment vertical="center"/>
    </xf>
    <xf numFmtId="184" fontId="3" fillId="3" borderId="38" xfId="0" applyNumberFormat="1" applyFont="1" applyFill="1" applyBorder="1" applyAlignment="1">
      <alignment vertical="center"/>
    </xf>
    <xf numFmtId="184" fontId="3" fillId="3" borderId="35" xfId="0" applyNumberFormat="1" applyFont="1" applyFill="1" applyBorder="1" applyAlignment="1">
      <alignment vertical="center"/>
    </xf>
    <xf numFmtId="184" fontId="3" fillId="2" borderId="19" xfId="0" applyNumberFormat="1" applyFont="1" applyFill="1" applyBorder="1" applyAlignment="1">
      <alignment vertical="center"/>
    </xf>
    <xf numFmtId="184" fontId="3" fillId="2" borderId="37" xfId="0" applyNumberFormat="1" applyFont="1" applyFill="1" applyBorder="1" applyAlignment="1">
      <alignment vertical="center"/>
    </xf>
    <xf numFmtId="184" fontId="3" fillId="2" borderId="82" xfId="0" applyNumberFormat="1" applyFont="1" applyFill="1" applyBorder="1" applyAlignment="1">
      <alignment vertical="center"/>
    </xf>
    <xf numFmtId="184" fontId="3" fillId="2" borderId="106" xfId="0" applyNumberFormat="1" applyFont="1" applyFill="1" applyBorder="1" applyAlignment="1">
      <alignment vertical="center"/>
    </xf>
    <xf numFmtId="184" fontId="3" fillId="2" borderId="38" xfId="0" applyNumberFormat="1" applyFont="1" applyFill="1" applyBorder="1" applyAlignment="1">
      <alignment vertical="center"/>
    </xf>
    <xf numFmtId="184" fontId="3" fillId="2" borderId="35" xfId="0" applyNumberFormat="1" applyFont="1" applyFill="1" applyBorder="1" applyAlignment="1">
      <alignment vertical="center"/>
    </xf>
    <xf numFmtId="176" fontId="9" fillId="3" borderId="97" xfId="15" applyNumberFormat="1" applyFont="1" applyFill="1" applyBorder="1" applyAlignment="1">
      <alignment horizontal="right" vertical="center"/>
    </xf>
    <xf numFmtId="184" fontId="3" fillId="5" borderId="41" xfId="0" applyNumberFormat="1" applyFont="1" applyFill="1" applyBorder="1" applyAlignment="1">
      <alignment vertical="center"/>
    </xf>
    <xf numFmtId="184" fontId="3" fillId="2" borderId="41" xfId="0" applyNumberFormat="1" applyFont="1" applyFill="1" applyBorder="1" applyAlignment="1">
      <alignment vertical="center"/>
    </xf>
    <xf numFmtId="184" fontId="3" fillId="5" borderId="40" xfId="0" applyNumberFormat="1" applyFont="1" applyFill="1" applyBorder="1" applyAlignment="1">
      <alignment vertical="center"/>
    </xf>
    <xf numFmtId="184" fontId="3" fillId="2" borderId="40" xfId="0" applyNumberFormat="1" applyFont="1" applyFill="1" applyBorder="1" applyAlignment="1">
      <alignment vertical="center"/>
    </xf>
    <xf numFmtId="184" fontId="3" fillId="5" borderId="0" xfId="0" applyNumberFormat="1" applyFont="1" applyFill="1" applyBorder="1" applyAlignment="1">
      <alignment vertical="center"/>
    </xf>
    <xf numFmtId="184" fontId="3" fillId="2" borderId="0" xfId="0" applyNumberFormat="1" applyFont="1" applyFill="1" applyBorder="1" applyAlignment="1">
      <alignment vertical="center"/>
    </xf>
    <xf numFmtId="184" fontId="3" fillId="5" borderId="20" xfId="0" applyNumberFormat="1" applyFont="1" applyFill="1" applyBorder="1" applyAlignment="1">
      <alignment vertical="center"/>
    </xf>
    <xf numFmtId="184" fontId="3" fillId="2" borderId="20" xfId="0" applyNumberFormat="1" applyFont="1" applyFill="1" applyBorder="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1" fontId="3" fillId="2" borderId="9" xfId="0" applyNumberFormat="1" applyFont="1" applyFill="1" applyBorder="1" applyAlignment="1">
      <alignment vertical="center"/>
    </xf>
    <xf numFmtId="176" fontId="3" fillId="6" borderId="57" xfId="15" applyNumberFormat="1" applyFont="1" applyFill="1" applyBorder="1" applyAlignment="1">
      <alignment horizontal="center" vertical="center"/>
    </xf>
    <xf numFmtId="176" fontId="3" fillId="3" borderId="80" xfId="15" applyNumberFormat="1" applyFont="1" applyFill="1" applyBorder="1" applyAlignment="1">
      <alignment horizontal="center" vertical="center"/>
    </xf>
    <xf numFmtId="176" fontId="3" fillId="2" borderId="58" xfId="15" applyNumberFormat="1" applyFont="1" applyFill="1" applyBorder="1" applyAlignment="1">
      <alignment horizontal="center" vertical="center"/>
    </xf>
    <xf numFmtId="0" fontId="3" fillId="5" borderId="26" xfId="0" applyFont="1" applyFill="1" applyBorder="1" applyAlignment="1">
      <alignment horizontal="center" vertical="center"/>
    </xf>
    <xf numFmtId="38" fontId="3" fillId="3" borderId="22" xfId="17" applyFont="1" applyFill="1" applyBorder="1" applyAlignment="1">
      <alignment horizontal="right" vertical="center"/>
    </xf>
    <xf numFmtId="0" fontId="0" fillId="0" borderId="0" xfId="0" applyFont="1" applyAlignment="1">
      <alignment horizontal="right"/>
    </xf>
    <xf numFmtId="1" fontId="3" fillId="6" borderId="25" xfId="0" applyNumberFormat="1" applyFont="1" applyFill="1" applyBorder="1" applyAlignment="1">
      <alignment horizontal="right" vertical="center"/>
    </xf>
    <xf numFmtId="1" fontId="3" fillId="6" borderId="28" xfId="0" applyNumberFormat="1" applyFont="1" applyFill="1" applyBorder="1" applyAlignment="1">
      <alignment horizontal="right" vertical="center"/>
    </xf>
    <xf numFmtId="1" fontId="3" fillId="6" borderId="69" xfId="0" applyNumberFormat="1" applyFont="1" applyFill="1" applyBorder="1" applyAlignment="1">
      <alignment horizontal="right" vertical="center"/>
    </xf>
    <xf numFmtId="1" fontId="3" fillId="6" borderId="40" xfId="0" applyNumberFormat="1" applyFont="1" applyFill="1" applyBorder="1" applyAlignment="1">
      <alignment horizontal="right" vertical="center"/>
    </xf>
    <xf numFmtId="1" fontId="3" fillId="5" borderId="29" xfId="0" applyNumberFormat="1" applyFont="1" applyFill="1" applyBorder="1" applyAlignment="1">
      <alignment horizontal="right" vertical="center"/>
    </xf>
    <xf numFmtId="1" fontId="3" fillId="5" borderId="40" xfId="0" applyNumberFormat="1" applyFont="1" applyFill="1" applyBorder="1" applyAlignment="1">
      <alignment horizontal="right" vertical="center"/>
    </xf>
    <xf numFmtId="1" fontId="3" fillId="3" borderId="40" xfId="0" applyNumberFormat="1" applyFont="1" applyFill="1" applyBorder="1" applyAlignment="1">
      <alignment horizontal="right" vertical="center"/>
    </xf>
    <xf numFmtId="1" fontId="3" fillId="3" borderId="28" xfId="0" applyNumberFormat="1" applyFont="1" applyFill="1" applyBorder="1" applyAlignment="1">
      <alignment horizontal="right" vertical="center"/>
    </xf>
    <xf numFmtId="1" fontId="3" fillId="3" borderId="69" xfId="0" applyNumberFormat="1" applyFont="1" applyFill="1" applyBorder="1" applyAlignment="1">
      <alignment horizontal="right" vertical="center"/>
    </xf>
    <xf numFmtId="1" fontId="3" fillId="3" borderId="29" xfId="0" applyNumberFormat="1" applyFont="1" applyFill="1" applyBorder="1" applyAlignment="1">
      <alignment horizontal="right" vertical="center"/>
    </xf>
    <xf numFmtId="1" fontId="3" fillId="3" borderId="25" xfId="0" applyNumberFormat="1" applyFont="1" applyFill="1" applyBorder="1" applyAlignment="1">
      <alignment horizontal="right" vertical="center"/>
    </xf>
    <xf numFmtId="0" fontId="0" fillId="0" borderId="0" xfId="0" applyFont="1" applyAlignment="1">
      <alignment/>
    </xf>
    <xf numFmtId="1" fontId="3" fillId="5" borderId="30" xfId="0" applyNumberFormat="1" applyFont="1" applyFill="1" applyBorder="1" applyAlignment="1">
      <alignment horizontal="right" vertical="center"/>
    </xf>
    <xf numFmtId="1" fontId="3" fillId="3" borderId="31" xfId="0" applyNumberFormat="1" applyFont="1" applyFill="1" applyBorder="1" applyAlignment="1">
      <alignment horizontal="right" vertical="center"/>
    </xf>
    <xf numFmtId="1" fontId="3" fillId="5" borderId="34" xfId="0" applyNumberFormat="1" applyFont="1" applyFill="1" applyBorder="1" applyAlignment="1">
      <alignment horizontal="right" vertical="center"/>
    </xf>
    <xf numFmtId="1" fontId="3" fillId="3" borderId="44" xfId="0" applyNumberFormat="1" applyFont="1" applyFill="1" applyBorder="1" applyAlignment="1">
      <alignment horizontal="right" vertical="center"/>
    </xf>
    <xf numFmtId="1" fontId="3" fillId="5" borderId="100" xfId="0" applyNumberFormat="1" applyFont="1" applyFill="1" applyBorder="1" applyAlignment="1">
      <alignment horizontal="right" vertical="center"/>
    </xf>
    <xf numFmtId="1" fontId="3" fillId="5" borderId="73" xfId="0" applyNumberFormat="1" applyFont="1" applyFill="1" applyBorder="1" applyAlignment="1">
      <alignment horizontal="right" vertical="center"/>
    </xf>
    <xf numFmtId="1" fontId="3" fillId="3" borderId="73" xfId="0" applyNumberFormat="1" applyFont="1" applyFill="1" applyBorder="1" applyAlignment="1">
      <alignment horizontal="right" vertical="center"/>
    </xf>
    <xf numFmtId="176" fontId="9" fillId="3" borderId="35" xfId="15" applyNumberFormat="1" applyFont="1" applyFill="1" applyBorder="1" applyAlignment="1">
      <alignment horizontal="center" vertical="center"/>
    </xf>
    <xf numFmtId="0" fontId="0" fillId="0" borderId="0" xfId="0" applyFont="1" applyAlignment="1">
      <alignment horizontal="center"/>
    </xf>
    <xf numFmtId="1" fontId="3" fillId="3" borderId="36" xfId="0" applyNumberFormat="1" applyFont="1" applyFill="1" applyBorder="1" applyAlignment="1">
      <alignment horizontal="right" vertical="center"/>
    </xf>
    <xf numFmtId="184" fontId="9" fillId="0" borderId="0" xfId="0" applyNumberFormat="1" applyFont="1" applyFill="1" applyBorder="1" applyAlignment="1">
      <alignment horizontal="right" vertical="center"/>
    </xf>
    <xf numFmtId="176" fontId="9" fillId="2" borderId="69" xfId="15" applyNumberFormat="1" applyFont="1" applyFill="1" applyBorder="1" applyAlignment="1">
      <alignment horizontal="center" vertical="center"/>
    </xf>
    <xf numFmtId="184" fontId="9" fillId="0" borderId="63" xfId="0" applyNumberFormat="1" applyFont="1" applyFill="1" applyBorder="1" applyAlignment="1">
      <alignment horizontal="right" vertical="center"/>
    </xf>
    <xf numFmtId="0" fontId="0" fillId="4" borderId="110" xfId="0" applyFont="1" applyFill="1" applyBorder="1" applyAlignment="1">
      <alignment horizontal="right" vertical="center"/>
    </xf>
    <xf numFmtId="38" fontId="9" fillId="6" borderId="111" xfId="17" applyFont="1" applyFill="1" applyBorder="1" applyAlignment="1">
      <alignment horizontal="right" vertical="center"/>
    </xf>
    <xf numFmtId="38" fontId="9" fillId="6" borderId="112" xfId="17" applyFont="1" applyFill="1" applyBorder="1" applyAlignment="1">
      <alignment horizontal="right" vertical="center"/>
    </xf>
    <xf numFmtId="38" fontId="9" fillId="6" borderId="113" xfId="17" applyFont="1" applyFill="1" applyBorder="1" applyAlignment="1">
      <alignment horizontal="right" vertical="center"/>
    </xf>
    <xf numFmtId="38" fontId="9" fillId="5" borderId="114" xfId="17" applyFont="1" applyFill="1" applyBorder="1" applyAlignment="1">
      <alignment horizontal="right" vertical="center"/>
    </xf>
    <xf numFmtId="38" fontId="9" fillId="5" borderId="111" xfId="17" applyFont="1" applyFill="1" applyBorder="1" applyAlignment="1">
      <alignment horizontal="right" vertical="center"/>
    </xf>
    <xf numFmtId="38" fontId="9" fillId="3" borderId="111" xfId="17" applyFont="1" applyFill="1" applyBorder="1" applyAlignment="1">
      <alignment horizontal="right" vertical="center"/>
    </xf>
    <xf numFmtId="38" fontId="9" fillId="3" borderId="112" xfId="17" applyFont="1" applyFill="1" applyBorder="1" applyAlignment="1">
      <alignment horizontal="right" vertical="center"/>
    </xf>
    <xf numFmtId="38" fontId="9" fillId="3" borderId="113" xfId="17" applyFont="1" applyFill="1" applyBorder="1" applyAlignment="1">
      <alignment horizontal="right" vertical="center"/>
    </xf>
    <xf numFmtId="38" fontId="9" fillId="3" borderId="114" xfId="17" applyFont="1" applyFill="1" applyBorder="1" applyAlignment="1">
      <alignment horizontal="right" vertical="center"/>
    </xf>
    <xf numFmtId="0" fontId="0" fillId="4" borderId="111" xfId="0" applyFont="1" applyFill="1" applyBorder="1" applyAlignment="1">
      <alignment horizontal="right" vertical="center"/>
    </xf>
    <xf numFmtId="176" fontId="9" fillId="3" borderId="114" xfId="15" applyNumberFormat="1" applyFont="1" applyFill="1" applyBorder="1" applyAlignment="1">
      <alignment horizontal="right" vertical="center"/>
    </xf>
    <xf numFmtId="176" fontId="9" fillId="2" borderId="115" xfId="15" applyNumberFormat="1" applyFont="1" applyFill="1" applyBorder="1" applyAlignment="1">
      <alignment vertical="center"/>
    </xf>
    <xf numFmtId="176" fontId="9" fillId="2" borderId="112" xfId="15" applyNumberFormat="1" applyFont="1" applyFill="1" applyBorder="1" applyAlignment="1">
      <alignment vertical="center"/>
    </xf>
    <xf numFmtId="176" fontId="9" fillId="2" borderId="116" xfId="15" applyNumberFormat="1" applyFont="1" applyFill="1" applyBorder="1" applyAlignment="1">
      <alignment vertical="center"/>
    </xf>
    <xf numFmtId="176" fontId="9" fillId="2" borderId="114" xfId="15" applyNumberFormat="1" applyFont="1" applyFill="1" applyBorder="1" applyAlignment="1">
      <alignment vertical="center"/>
    </xf>
    <xf numFmtId="176" fontId="9" fillId="2" borderId="111" xfId="15" applyNumberFormat="1" applyFont="1" applyFill="1" applyBorder="1" applyAlignment="1">
      <alignment vertical="center"/>
    </xf>
    <xf numFmtId="0" fontId="21" fillId="4" borderId="34" xfId="21" applyFont="1" applyFill="1" applyBorder="1" applyAlignment="1">
      <alignment vertical="center"/>
      <protection/>
    </xf>
    <xf numFmtId="176" fontId="9" fillId="3" borderId="30" xfId="15" applyNumberFormat="1" applyFont="1" applyFill="1" applyBorder="1" applyAlignment="1">
      <alignment horizontal="center" vertical="center"/>
    </xf>
    <xf numFmtId="176" fontId="9" fillId="2" borderId="31" xfId="15" applyNumberFormat="1" applyFont="1" applyFill="1" applyBorder="1" applyAlignment="1">
      <alignment horizontal="center" vertical="center"/>
    </xf>
    <xf numFmtId="176" fontId="9" fillId="2" borderId="32" xfId="15" applyNumberFormat="1" applyFont="1" applyFill="1" applyBorder="1" applyAlignment="1">
      <alignment horizontal="center" vertical="center"/>
    </xf>
    <xf numFmtId="184" fontId="3" fillId="2" borderId="22" xfId="17" applyNumberFormat="1" applyFont="1" applyFill="1" applyBorder="1" applyAlignment="1">
      <alignment horizontal="right" vertical="center"/>
    </xf>
    <xf numFmtId="184" fontId="3" fillId="2" borderId="23" xfId="17" applyNumberFormat="1" applyFont="1" applyFill="1" applyBorder="1" applyAlignment="1">
      <alignment horizontal="right" vertical="center"/>
    </xf>
    <xf numFmtId="184" fontId="3" fillId="2" borderId="70" xfId="17" applyNumberFormat="1" applyFont="1" applyFill="1" applyBorder="1" applyAlignment="1">
      <alignment horizontal="right" vertical="center"/>
    </xf>
    <xf numFmtId="184" fontId="3" fillId="2" borderId="18" xfId="17" applyNumberFormat="1" applyFont="1" applyFill="1" applyBorder="1" applyAlignment="1">
      <alignment horizontal="right" vertical="center"/>
    </xf>
    <xf numFmtId="184" fontId="3" fillId="2" borderId="24" xfId="17" applyNumberFormat="1" applyFont="1" applyFill="1" applyBorder="1" applyAlignment="1">
      <alignment horizontal="right" vertical="center"/>
    </xf>
    <xf numFmtId="184" fontId="3" fillId="2" borderId="44" xfId="17" applyNumberFormat="1" applyFont="1" applyFill="1" applyBorder="1" applyAlignment="1">
      <alignment horizontal="right" vertical="center"/>
    </xf>
    <xf numFmtId="184" fontId="3" fillId="2" borderId="7" xfId="17" applyNumberFormat="1" applyFont="1" applyFill="1" applyBorder="1" applyAlignment="1">
      <alignment horizontal="right" vertical="center"/>
    </xf>
    <xf numFmtId="184" fontId="3" fillId="2" borderId="74" xfId="17" applyNumberFormat="1" applyFont="1" applyFill="1" applyBorder="1" applyAlignment="1">
      <alignment horizontal="right" vertical="center"/>
    </xf>
    <xf numFmtId="184" fontId="3" fillId="2" borderId="42" xfId="17" applyNumberFormat="1" applyFont="1" applyFill="1" applyBorder="1" applyAlignment="1">
      <alignment horizontal="right" vertical="center"/>
    </xf>
    <xf numFmtId="184" fontId="3" fillId="2" borderId="8" xfId="17" applyNumberFormat="1" applyFont="1" applyFill="1" applyBorder="1" applyAlignment="1">
      <alignment horizontal="right" vertical="center"/>
    </xf>
    <xf numFmtId="184" fontId="3" fillId="2" borderId="31" xfId="17" applyNumberFormat="1" applyFont="1" applyFill="1" applyBorder="1" applyAlignment="1">
      <alignment horizontal="right" vertical="center"/>
    </xf>
    <xf numFmtId="184" fontId="3" fillId="2" borderId="32" xfId="17" applyNumberFormat="1" applyFont="1" applyFill="1" applyBorder="1" applyAlignment="1">
      <alignment horizontal="right" vertical="center"/>
    </xf>
    <xf numFmtId="184" fontId="3" fillId="2" borderId="71" xfId="17" applyNumberFormat="1" applyFont="1" applyFill="1" applyBorder="1" applyAlignment="1">
      <alignment horizontal="right" vertical="center"/>
    </xf>
    <xf numFmtId="184" fontId="3" fillId="2" borderId="41" xfId="17" applyNumberFormat="1" applyFont="1" applyFill="1" applyBorder="1" applyAlignment="1">
      <alignment horizontal="right" vertical="center"/>
    </xf>
    <xf numFmtId="184" fontId="3" fillId="2" borderId="33" xfId="17" applyNumberFormat="1" applyFont="1" applyFill="1" applyBorder="1" applyAlignment="1">
      <alignment horizontal="right" vertical="center"/>
    </xf>
    <xf numFmtId="184" fontId="3" fillId="2" borderId="0" xfId="17" applyNumberFormat="1" applyFont="1" applyFill="1" applyBorder="1" applyAlignment="1">
      <alignment horizontal="right" vertical="center"/>
    </xf>
    <xf numFmtId="207" fontId="9" fillId="3" borderId="24" xfId="17" applyNumberFormat="1" applyFont="1" applyFill="1" applyBorder="1" applyAlignment="1">
      <alignment horizontal="right" vertical="center"/>
    </xf>
    <xf numFmtId="207" fontId="9" fillId="2" borderId="33" xfId="17" applyNumberFormat="1" applyFont="1" applyFill="1" applyBorder="1" applyAlignment="1">
      <alignment horizontal="right" vertical="center"/>
    </xf>
    <xf numFmtId="207" fontId="9" fillId="3" borderId="38" xfId="17" applyNumberFormat="1" applyFont="1" applyFill="1" applyBorder="1" applyAlignment="1">
      <alignment horizontal="right" vertical="center"/>
    </xf>
    <xf numFmtId="207" fontId="9" fillId="2" borderId="38" xfId="17" applyNumberFormat="1" applyFont="1" applyFill="1" applyBorder="1" applyAlignment="1">
      <alignment horizontal="right" vertical="center"/>
    </xf>
    <xf numFmtId="0" fontId="24" fillId="0" borderId="0" xfId="0" applyFont="1" applyAlignment="1">
      <alignment vertical="center"/>
    </xf>
    <xf numFmtId="55" fontId="26" fillId="5" borderId="6" xfId="0" applyNumberFormat="1" applyFont="1" applyFill="1" applyBorder="1" applyAlignment="1">
      <alignment horizontal="center" vertical="center"/>
    </xf>
    <xf numFmtId="0" fontId="27" fillId="4" borderId="51" xfId="0" applyFont="1" applyFill="1" applyBorder="1" applyAlignment="1">
      <alignment horizontal="center" vertical="center"/>
    </xf>
    <xf numFmtId="55" fontId="26" fillId="3" borderId="49" xfId="0" applyNumberFormat="1" applyFont="1" applyFill="1" applyBorder="1" applyAlignment="1">
      <alignment horizontal="center" vertical="center"/>
    </xf>
    <xf numFmtId="55" fontId="26" fillId="3" borderId="87" xfId="0" applyNumberFormat="1" applyFont="1" applyFill="1" applyBorder="1" applyAlignment="1">
      <alignment horizontal="center" vertical="center"/>
    </xf>
    <xf numFmtId="176" fontId="9" fillId="2" borderId="107" xfId="15" applyNumberFormat="1" applyFont="1" applyFill="1" applyBorder="1" applyAlignment="1">
      <alignment horizontal="center" vertical="center"/>
    </xf>
    <xf numFmtId="176" fontId="9" fillId="2" borderId="93" xfId="15" applyNumberFormat="1" applyFont="1" applyFill="1" applyBorder="1" applyAlignment="1">
      <alignment horizontal="right" vertical="center"/>
    </xf>
    <xf numFmtId="0" fontId="0" fillId="0" borderId="39" xfId="0" applyFont="1" applyFill="1" applyBorder="1" applyAlignment="1">
      <alignment horizontal="center" vertical="center"/>
    </xf>
    <xf numFmtId="176" fontId="9" fillId="3" borderId="88" xfId="15" applyNumberFormat="1" applyFont="1" applyFill="1" applyBorder="1" applyAlignment="1">
      <alignment horizontal="right" vertical="center"/>
    </xf>
    <xf numFmtId="1" fontId="3" fillId="2" borderId="36" xfId="0" applyNumberFormat="1" applyFont="1" applyFill="1" applyBorder="1" applyAlignment="1">
      <alignment horizontal="right" vertical="center"/>
    </xf>
    <xf numFmtId="1" fontId="3" fillId="2" borderId="82" xfId="0" applyNumberFormat="1" applyFont="1" applyFill="1" applyBorder="1" applyAlignment="1">
      <alignment horizontal="right" vertical="center"/>
    </xf>
    <xf numFmtId="1" fontId="3" fillId="2" borderId="37" xfId="0" applyNumberFormat="1" applyFont="1" applyFill="1" applyBorder="1" applyAlignment="1">
      <alignment horizontal="right" vertical="center"/>
    </xf>
    <xf numFmtId="1" fontId="3" fillId="2" borderId="38" xfId="0" applyNumberFormat="1" applyFont="1" applyFill="1" applyBorder="1" applyAlignment="1">
      <alignment horizontal="right" vertical="center"/>
    </xf>
    <xf numFmtId="1" fontId="3" fillId="2" borderId="20" xfId="0" applyNumberFormat="1" applyFont="1" applyFill="1" applyBorder="1" applyAlignment="1">
      <alignment horizontal="right" vertical="center"/>
    </xf>
    <xf numFmtId="184" fontId="3" fillId="2" borderId="25" xfId="0" applyNumberFormat="1" applyFont="1" applyFill="1" applyBorder="1" applyAlignment="1">
      <alignment horizontal="right" vertical="center"/>
    </xf>
    <xf numFmtId="184" fontId="3" fillId="2" borderId="28" xfId="0" applyNumberFormat="1" applyFont="1" applyFill="1" applyBorder="1" applyAlignment="1">
      <alignment horizontal="right" vertical="center"/>
    </xf>
    <xf numFmtId="184" fontId="3" fillId="2" borderId="69" xfId="0" applyNumberFormat="1" applyFont="1" applyFill="1" applyBorder="1" applyAlignment="1">
      <alignment horizontal="right" vertical="center"/>
    </xf>
    <xf numFmtId="184" fontId="3" fillId="2" borderId="29" xfId="0" applyNumberFormat="1" applyFont="1" applyFill="1" applyBorder="1" applyAlignment="1">
      <alignment horizontal="right" vertical="center"/>
    </xf>
    <xf numFmtId="184" fontId="3" fillId="2" borderId="40" xfId="0" applyNumberFormat="1" applyFont="1" applyFill="1" applyBorder="1" applyAlignment="1">
      <alignment horizontal="right" vertical="center"/>
    </xf>
    <xf numFmtId="0" fontId="3" fillId="2" borderId="29" xfId="0" applyNumberFormat="1" applyFont="1" applyFill="1" applyBorder="1" applyAlignment="1">
      <alignment horizontal="right" vertical="center"/>
    </xf>
    <xf numFmtId="0" fontId="3" fillId="5" borderId="61" xfId="0" applyFont="1" applyFill="1" applyBorder="1" applyAlignment="1">
      <alignment horizontal="center" vertical="center"/>
    </xf>
    <xf numFmtId="0" fontId="3" fillId="5" borderId="117" xfId="0" applyFont="1" applyFill="1" applyBorder="1" applyAlignment="1">
      <alignment horizontal="center" vertical="center"/>
    </xf>
    <xf numFmtId="0" fontId="3" fillId="3" borderId="117" xfId="0" applyFont="1" applyFill="1" applyBorder="1" applyAlignment="1">
      <alignment horizontal="center" vertical="center"/>
    </xf>
    <xf numFmtId="0" fontId="3" fillId="2" borderId="118" xfId="0" applyFont="1" applyFill="1" applyBorder="1" applyAlignment="1">
      <alignment horizontal="center" vertical="center"/>
    </xf>
    <xf numFmtId="0" fontId="3" fillId="2" borderId="117" xfId="0" applyFont="1" applyFill="1" applyBorder="1" applyAlignment="1">
      <alignment horizontal="center" vertical="center"/>
    </xf>
    <xf numFmtId="0" fontId="3" fillId="2" borderId="119" xfId="0" applyFont="1" applyFill="1" applyBorder="1" applyAlignment="1">
      <alignment horizontal="center" vertical="center"/>
    </xf>
    <xf numFmtId="0" fontId="3" fillId="2" borderId="61" xfId="0" applyFont="1" applyFill="1" applyBorder="1" applyAlignment="1">
      <alignment horizontal="center" vertical="center"/>
    </xf>
    <xf numFmtId="0" fontId="3" fillId="5" borderId="120"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17" xfId="0" applyFont="1" applyFill="1" applyBorder="1" applyAlignment="1">
      <alignment horizontal="left" vertical="center"/>
    </xf>
    <xf numFmtId="0" fontId="0" fillId="4" borderId="21" xfId="0" applyFont="1" applyFill="1" applyBorder="1" applyAlignment="1">
      <alignment horizontal="center" vertical="center"/>
    </xf>
    <xf numFmtId="0" fontId="0" fillId="4" borderId="25" xfId="0" applyFont="1" applyFill="1" applyBorder="1" applyAlignment="1">
      <alignment horizontal="left" vertical="center"/>
    </xf>
    <xf numFmtId="0" fontId="0" fillId="4" borderId="26"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13" xfId="0" applyFont="1" applyFill="1" applyBorder="1" applyAlignment="1">
      <alignment horizontal="right" vertical="center"/>
    </xf>
    <xf numFmtId="0" fontId="0" fillId="4" borderId="34" xfId="0" applyFont="1" applyFill="1" applyBorder="1" applyAlignment="1">
      <alignment horizontal="center" vertical="center"/>
    </xf>
    <xf numFmtId="0" fontId="0" fillId="4" borderId="14" xfId="0" applyFont="1" applyFill="1" applyBorder="1" applyAlignment="1">
      <alignment horizontal="right" vertical="center"/>
    </xf>
    <xf numFmtId="0" fontId="0" fillId="4" borderId="34" xfId="0" applyFont="1" applyFill="1" applyBorder="1" applyAlignment="1">
      <alignment horizontal="left" vertical="center"/>
    </xf>
    <xf numFmtId="0" fontId="0" fillId="4" borderId="11" xfId="0" applyFont="1" applyFill="1" applyBorder="1" applyAlignment="1">
      <alignment horizontal="right" vertical="center"/>
    </xf>
    <xf numFmtId="0" fontId="0" fillId="4" borderId="25" xfId="0" applyFont="1" applyFill="1" applyBorder="1" applyAlignment="1">
      <alignment horizontal="center" vertical="center"/>
    </xf>
    <xf numFmtId="0" fontId="0" fillId="4" borderId="26" xfId="0" applyFont="1" applyFill="1" applyBorder="1" applyAlignment="1">
      <alignment horizontal="right" vertical="center"/>
    </xf>
    <xf numFmtId="0" fontId="0" fillId="4" borderId="19" xfId="0" applyFont="1" applyFill="1" applyBorder="1" applyAlignment="1">
      <alignment horizontal="left" vertical="center"/>
    </xf>
    <xf numFmtId="0" fontId="0" fillId="4" borderId="35" xfId="0" applyFont="1" applyFill="1" applyBorder="1" applyAlignment="1">
      <alignment horizontal="center" vertical="center"/>
    </xf>
    <xf numFmtId="0" fontId="0" fillId="0" borderId="63" xfId="0" applyFont="1" applyBorder="1" applyAlignment="1">
      <alignment horizontal="center" vertical="center"/>
    </xf>
    <xf numFmtId="0" fontId="0" fillId="0" borderId="6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Alignment="1">
      <alignment horizontal="center" vertical="center"/>
    </xf>
    <xf numFmtId="0" fontId="0" fillId="4" borderId="6" xfId="0" applyFont="1" applyFill="1" applyBorder="1" applyAlignment="1">
      <alignment vertical="center"/>
    </xf>
    <xf numFmtId="0" fontId="0" fillId="4" borderId="9" xfId="0" applyFont="1" applyFill="1" applyBorder="1" applyAlignment="1">
      <alignment vertical="center"/>
    </xf>
    <xf numFmtId="1" fontId="3" fillId="5" borderId="49" xfId="0" applyNumberFormat="1" applyFont="1" applyFill="1" applyBorder="1" applyAlignment="1">
      <alignment vertical="center"/>
    </xf>
    <xf numFmtId="1" fontId="3" fillId="2" borderId="39" xfId="0" applyNumberFormat="1" applyFont="1" applyFill="1" applyBorder="1" applyAlignment="1">
      <alignment vertical="center"/>
    </xf>
    <xf numFmtId="0" fontId="0" fillId="4" borderId="80" xfId="0" applyFont="1" applyFill="1" applyBorder="1" applyAlignment="1">
      <alignment vertical="center"/>
    </xf>
    <xf numFmtId="0" fontId="0" fillId="4" borderId="15" xfId="0" applyFont="1" applyFill="1" applyBorder="1" applyAlignment="1">
      <alignment vertical="center"/>
    </xf>
    <xf numFmtId="176" fontId="3" fillId="6" borderId="80" xfId="15" applyNumberFormat="1" applyFont="1" applyFill="1" applyBorder="1" applyAlignment="1">
      <alignment horizontal="center" vertical="center"/>
    </xf>
    <xf numFmtId="0" fontId="0" fillId="0" borderId="20" xfId="0" applyFont="1" applyBorder="1" applyAlignment="1">
      <alignment/>
    </xf>
    <xf numFmtId="0" fontId="0" fillId="0" borderId="20" xfId="0" applyFont="1" applyBorder="1" applyAlignment="1">
      <alignment horizontal="right"/>
    </xf>
    <xf numFmtId="0" fontId="0" fillId="0" borderId="0" xfId="0" applyFont="1" applyFill="1" applyBorder="1" applyAlignment="1">
      <alignment/>
    </xf>
    <xf numFmtId="176" fontId="9" fillId="2" borderId="91" xfId="15" applyNumberFormat="1" applyFont="1" applyFill="1" applyBorder="1" applyAlignment="1">
      <alignment horizontal="right" vertical="center"/>
    </xf>
    <xf numFmtId="0" fontId="0" fillId="0" borderId="0" xfId="0" applyFont="1" applyFill="1" applyAlignment="1">
      <alignment/>
    </xf>
    <xf numFmtId="176" fontId="9" fillId="2" borderId="90" xfId="15" applyNumberFormat="1" applyFont="1" applyFill="1" applyBorder="1" applyAlignment="1">
      <alignment horizontal="center" vertical="center"/>
    </xf>
    <xf numFmtId="38" fontId="0" fillId="0" borderId="0" xfId="17" applyFont="1" applyAlignment="1">
      <alignment horizontal="right" vertical="center"/>
    </xf>
    <xf numFmtId="0" fontId="3" fillId="3" borderId="118" xfId="0" applyFont="1" applyFill="1" applyBorder="1" applyAlignment="1">
      <alignment horizontal="center" vertical="center"/>
    </xf>
    <xf numFmtId="0" fontId="0" fillId="4" borderId="67" xfId="0" applyFont="1" applyFill="1" applyBorder="1" applyAlignment="1">
      <alignment vertical="center"/>
    </xf>
    <xf numFmtId="0" fontId="0" fillId="4" borderId="68" xfId="0" applyFont="1" applyFill="1" applyBorder="1" applyAlignment="1">
      <alignment vertical="center"/>
    </xf>
    <xf numFmtId="176" fontId="9" fillId="2" borderId="36" xfId="15" applyNumberFormat="1" applyFont="1" applyFill="1" applyBorder="1" applyAlignment="1">
      <alignment horizontal="center" vertical="center"/>
    </xf>
    <xf numFmtId="0" fontId="26" fillId="5" borderId="27" xfId="0" applyFont="1" applyFill="1" applyBorder="1" applyAlignment="1">
      <alignment horizontal="center" vertical="center"/>
    </xf>
    <xf numFmtId="0" fontId="26" fillId="5" borderId="69" xfId="0" applyFont="1" applyFill="1" applyBorder="1" applyAlignment="1">
      <alignment horizontal="center" vertical="center"/>
    </xf>
    <xf numFmtId="0" fontId="26" fillId="5" borderId="90" xfId="0" applyFont="1" applyFill="1" applyBorder="1" applyAlignment="1">
      <alignment horizontal="center" vertical="center"/>
    </xf>
    <xf numFmtId="0" fontId="26" fillId="5" borderId="3" xfId="0" applyFont="1" applyFill="1" applyBorder="1" applyAlignment="1">
      <alignment horizontal="center" vertical="center"/>
    </xf>
    <xf numFmtId="0" fontId="26" fillId="5" borderId="4" xfId="0" applyFont="1" applyFill="1" applyBorder="1" applyAlignment="1">
      <alignment horizontal="center" vertical="center"/>
    </xf>
    <xf numFmtId="0" fontId="26" fillId="5" borderId="60" xfId="0" applyFont="1" applyFill="1" applyBorder="1" applyAlignment="1">
      <alignment horizontal="center" vertical="center"/>
    </xf>
    <xf numFmtId="0" fontId="26" fillId="3" borderId="64"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69" xfId="0" applyFont="1" applyFill="1" applyBorder="1" applyAlignment="1">
      <alignment horizontal="center" vertical="center"/>
    </xf>
    <xf numFmtId="0" fontId="26" fillId="3" borderId="4" xfId="0" applyFont="1" applyFill="1" applyBorder="1" applyAlignment="1">
      <alignment horizontal="center" vertical="center"/>
    </xf>
    <xf numFmtId="0" fontId="26" fillId="3" borderId="60" xfId="0" applyFont="1" applyFill="1" applyBorder="1" applyAlignment="1">
      <alignment horizontal="center" vertical="center"/>
    </xf>
    <xf numFmtId="0" fontId="26" fillId="2" borderId="64"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69"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38" fontId="3" fillId="2" borderId="98" xfId="17" applyFont="1" applyFill="1" applyBorder="1" applyAlignment="1">
      <alignment horizontal="right" vertical="center"/>
    </xf>
    <xf numFmtId="38" fontId="3" fillId="6" borderId="100" xfId="17" applyFont="1" applyFill="1" applyBorder="1" applyAlignment="1">
      <alignment horizontal="right" vertical="center"/>
    </xf>
    <xf numFmtId="38" fontId="3" fillId="6" borderId="105" xfId="17" applyFont="1" applyFill="1" applyBorder="1" applyAlignment="1">
      <alignment horizontal="right" vertical="center"/>
    </xf>
    <xf numFmtId="38" fontId="3" fillId="6" borderId="85" xfId="17" applyFont="1" applyFill="1" applyBorder="1" applyAlignment="1">
      <alignment horizontal="right" vertical="center"/>
    </xf>
    <xf numFmtId="38" fontId="3" fillId="6" borderId="81" xfId="17" applyFont="1" applyFill="1" applyBorder="1" applyAlignment="1">
      <alignment horizontal="right" vertical="center"/>
    </xf>
    <xf numFmtId="38" fontId="3" fillId="5" borderId="81" xfId="17" applyFont="1" applyFill="1" applyBorder="1" applyAlignment="1">
      <alignment horizontal="right" vertical="center"/>
    </xf>
    <xf numFmtId="38" fontId="3" fillId="5" borderId="96" xfId="17" applyFont="1" applyFill="1" applyBorder="1" applyAlignment="1">
      <alignment horizontal="right" vertical="center"/>
    </xf>
    <xf numFmtId="38" fontId="3" fillId="5" borderId="98" xfId="17" applyFont="1" applyFill="1" applyBorder="1" applyAlignment="1">
      <alignment horizontal="right" vertical="center"/>
    </xf>
    <xf numFmtId="38" fontId="3" fillId="3" borderId="100" xfId="17" applyFont="1" applyFill="1" applyBorder="1" applyAlignment="1">
      <alignment horizontal="right" vertical="center"/>
    </xf>
    <xf numFmtId="38" fontId="3" fillId="3" borderId="105" xfId="17" applyFont="1" applyFill="1" applyBorder="1" applyAlignment="1">
      <alignment horizontal="right" vertical="center"/>
    </xf>
    <xf numFmtId="38" fontId="3" fillId="3" borderId="85" xfId="17" applyFont="1" applyFill="1" applyBorder="1" applyAlignment="1">
      <alignment horizontal="right" vertical="center"/>
    </xf>
    <xf numFmtId="38" fontId="3" fillId="3" borderId="98" xfId="17" applyFont="1" applyFill="1" applyBorder="1" applyAlignment="1">
      <alignment horizontal="right" vertical="center"/>
    </xf>
    <xf numFmtId="38" fontId="3" fillId="3" borderId="96" xfId="17" applyFont="1" applyFill="1" applyBorder="1" applyAlignment="1">
      <alignment horizontal="right" vertical="center"/>
    </xf>
    <xf numFmtId="38" fontId="3" fillId="3" borderId="81" xfId="17" applyFont="1" applyFill="1" applyBorder="1" applyAlignment="1">
      <alignment horizontal="right" vertical="center"/>
    </xf>
    <xf numFmtId="38" fontId="3" fillId="2" borderId="121" xfId="17" applyFont="1" applyFill="1" applyBorder="1" applyAlignment="1">
      <alignment horizontal="right" vertical="center"/>
    </xf>
    <xf numFmtId="38" fontId="3" fillId="2" borderId="105" xfId="17" applyFont="1" applyFill="1" applyBorder="1" applyAlignment="1">
      <alignment horizontal="right" vertical="center"/>
    </xf>
    <xf numFmtId="38" fontId="3" fillId="2" borderId="85" xfId="17" applyFont="1" applyFill="1" applyBorder="1" applyAlignment="1">
      <alignment horizontal="right" vertical="center"/>
    </xf>
    <xf numFmtId="38" fontId="3" fillId="2" borderId="96" xfId="17" applyFont="1" applyFill="1" applyBorder="1" applyAlignment="1">
      <alignment horizontal="right" vertical="center"/>
    </xf>
    <xf numFmtId="38" fontId="3" fillId="6" borderId="45" xfId="17" applyFont="1" applyFill="1" applyBorder="1" applyAlignment="1">
      <alignment horizontal="right" vertical="center"/>
    </xf>
    <xf numFmtId="176" fontId="9" fillId="2" borderId="121" xfId="15" applyNumberFormat="1" applyFont="1" applyFill="1" applyBorder="1" applyAlignment="1">
      <alignment horizontal="right" vertical="center"/>
    </xf>
    <xf numFmtId="176" fontId="9" fillId="2" borderId="85" xfId="15" applyNumberFormat="1" applyFont="1" applyFill="1" applyBorder="1" applyAlignment="1">
      <alignment horizontal="right" vertical="center"/>
    </xf>
    <xf numFmtId="176" fontId="9" fillId="2" borderId="105" xfId="15" applyNumberFormat="1" applyFont="1" applyFill="1" applyBorder="1" applyAlignment="1">
      <alignment horizontal="right" vertical="center"/>
    </xf>
    <xf numFmtId="176" fontId="9" fillId="2" borderId="96" xfId="15" applyNumberFormat="1" applyFont="1" applyFill="1" applyBorder="1" applyAlignment="1">
      <alignment horizontal="right" vertical="center"/>
    </xf>
    <xf numFmtId="176" fontId="9" fillId="2" borderId="81" xfId="15" applyNumberFormat="1" applyFont="1" applyFill="1" applyBorder="1" applyAlignment="1">
      <alignment horizontal="right" vertical="center"/>
    </xf>
    <xf numFmtId="9" fontId="3" fillId="5" borderId="96" xfId="15" applyFont="1" applyFill="1" applyBorder="1" applyAlignment="1">
      <alignment horizontal="right" vertical="center"/>
    </xf>
    <xf numFmtId="9" fontId="3" fillId="5" borderId="81" xfId="15" applyFont="1" applyFill="1" applyBorder="1" applyAlignment="1">
      <alignment horizontal="right" vertical="center"/>
    </xf>
    <xf numFmtId="9" fontId="3" fillId="3" borderId="98" xfId="15" applyFont="1" applyFill="1" applyBorder="1" applyAlignment="1">
      <alignment horizontal="right" vertical="center"/>
    </xf>
    <xf numFmtId="9" fontId="3" fillId="3" borderId="105" xfId="15" applyFont="1" applyFill="1" applyBorder="1" applyAlignment="1">
      <alignment horizontal="right" vertical="center"/>
    </xf>
    <xf numFmtId="9" fontId="3" fillId="3" borderId="85" xfId="15" applyFont="1" applyFill="1" applyBorder="1" applyAlignment="1">
      <alignment horizontal="right" vertical="center"/>
    </xf>
    <xf numFmtId="9" fontId="3" fillId="3" borderId="96" xfId="15" applyFont="1" applyFill="1" applyBorder="1" applyAlignment="1">
      <alignment horizontal="right" vertical="center"/>
    </xf>
    <xf numFmtId="9" fontId="3" fillId="3" borderId="81" xfId="15" applyNumberFormat="1" applyFont="1" applyFill="1" applyBorder="1" applyAlignment="1">
      <alignment horizontal="right" vertical="center"/>
    </xf>
    <xf numFmtId="9" fontId="3" fillId="2" borderId="121" xfId="15" applyFont="1" applyFill="1" applyBorder="1" applyAlignment="1">
      <alignment horizontal="right" vertical="center"/>
    </xf>
    <xf numFmtId="9" fontId="3" fillId="2" borderId="105" xfId="15" applyFont="1" applyFill="1" applyBorder="1" applyAlignment="1">
      <alignment horizontal="right" vertical="center"/>
    </xf>
    <xf numFmtId="9" fontId="3" fillId="2" borderId="85" xfId="15" applyFont="1" applyFill="1" applyBorder="1" applyAlignment="1">
      <alignment horizontal="right" vertical="center"/>
    </xf>
    <xf numFmtId="9" fontId="3" fillId="2" borderId="98" xfId="15" applyFont="1" applyFill="1" applyBorder="1" applyAlignment="1">
      <alignment horizontal="right" vertical="center"/>
    </xf>
    <xf numFmtId="9" fontId="3" fillId="2" borderId="100" xfId="15" applyFont="1" applyFill="1" applyBorder="1" applyAlignment="1">
      <alignment horizontal="right" vertical="center"/>
    </xf>
    <xf numFmtId="9" fontId="3" fillId="2" borderId="96" xfId="15" applyFont="1" applyFill="1" applyBorder="1" applyAlignment="1">
      <alignment horizontal="right" vertical="center"/>
    </xf>
    <xf numFmtId="9" fontId="3" fillId="3" borderId="106" xfId="15" applyFont="1" applyFill="1" applyBorder="1" applyAlignment="1">
      <alignment horizontal="right" vertical="center"/>
    </xf>
    <xf numFmtId="9" fontId="3" fillId="3" borderId="81" xfId="15" applyFont="1" applyFill="1" applyBorder="1" applyAlignment="1">
      <alignment horizontal="right" vertical="center"/>
    </xf>
    <xf numFmtId="9" fontId="3" fillId="3" borderId="122" xfId="15" applyFont="1" applyFill="1" applyBorder="1" applyAlignment="1">
      <alignment horizontal="right" vertical="center"/>
    </xf>
    <xf numFmtId="9" fontId="3" fillId="3" borderId="47" xfId="15" applyFont="1" applyFill="1" applyBorder="1" applyAlignment="1">
      <alignment horizontal="right" vertical="center"/>
    </xf>
    <xf numFmtId="9" fontId="3" fillId="3" borderId="46" xfId="15" applyFont="1" applyFill="1" applyBorder="1" applyAlignment="1">
      <alignment horizontal="right" vertical="center"/>
    </xf>
    <xf numFmtId="9" fontId="3" fillId="3" borderId="123" xfId="15" applyFont="1" applyFill="1" applyBorder="1" applyAlignment="1">
      <alignment horizontal="right" vertical="center"/>
    </xf>
    <xf numFmtId="9" fontId="3" fillId="3" borderId="45" xfId="15" applyFont="1" applyFill="1" applyBorder="1" applyAlignment="1">
      <alignment horizontal="right" vertical="center"/>
    </xf>
    <xf numFmtId="0" fontId="3" fillId="2" borderId="28" xfId="0" applyFont="1" applyFill="1" applyBorder="1" applyAlignment="1">
      <alignment horizontal="center" vertical="center"/>
    </xf>
    <xf numFmtId="0" fontId="3" fillId="2" borderId="26" xfId="0" applyFont="1" applyFill="1" applyBorder="1" applyAlignment="1">
      <alignment horizontal="center" vertical="center"/>
    </xf>
    <xf numFmtId="0" fontId="0" fillId="0" borderId="63" xfId="0" applyFont="1" applyBorder="1" applyAlignment="1">
      <alignment/>
    </xf>
    <xf numFmtId="0" fontId="27" fillId="4" borderId="124" xfId="0" applyFont="1" applyFill="1" applyBorder="1" applyAlignment="1">
      <alignment horizontal="left" vertical="center"/>
    </xf>
    <xf numFmtId="0" fontId="27" fillId="4" borderId="46" xfId="0" applyFont="1" applyFill="1" applyBorder="1" applyAlignment="1">
      <alignment horizontal="left" vertical="center"/>
    </xf>
    <xf numFmtId="0" fontId="27" fillId="4" borderId="125" xfId="0" applyFont="1" applyFill="1" applyBorder="1" applyAlignment="1">
      <alignment horizontal="left" vertical="center"/>
    </xf>
    <xf numFmtId="0" fontId="27" fillId="4" borderId="45" xfId="0" applyFont="1" applyFill="1" applyBorder="1" applyAlignment="1">
      <alignment horizontal="left" vertical="center"/>
    </xf>
    <xf numFmtId="0" fontId="27" fillId="4" borderId="125" xfId="0" applyFont="1" applyFill="1" applyBorder="1" applyAlignment="1">
      <alignment horizontal="center" vertical="center"/>
    </xf>
    <xf numFmtId="0" fontId="27" fillId="4" borderId="46" xfId="0" applyFont="1" applyFill="1" applyBorder="1" applyAlignment="1">
      <alignment horizontal="right" vertical="center"/>
    </xf>
    <xf numFmtId="0" fontId="27" fillId="4" borderId="47" xfId="0" applyFont="1" applyFill="1" applyBorder="1" applyAlignment="1">
      <alignment horizontal="right" vertical="center"/>
    </xf>
    <xf numFmtId="0" fontId="27" fillId="4" borderId="48" xfId="0" applyFont="1" applyFill="1" applyBorder="1" applyAlignment="1">
      <alignment horizontal="right" vertical="center"/>
    </xf>
    <xf numFmtId="0" fontId="27" fillId="4" borderId="126" xfId="0" applyFont="1" applyFill="1" applyBorder="1" applyAlignment="1">
      <alignment horizontal="center" vertical="center"/>
    </xf>
    <xf numFmtId="0" fontId="27" fillId="4" borderId="127" xfId="0" applyFont="1" applyFill="1" applyBorder="1" applyAlignment="1">
      <alignment horizontal="right" vertical="center"/>
    </xf>
    <xf numFmtId="176" fontId="9" fillId="3" borderId="34" xfId="15" applyNumberFormat="1" applyFont="1" applyFill="1" applyBorder="1" applyAlignment="1" quotePrefix="1">
      <alignment horizontal="right" vertical="center"/>
    </xf>
    <xf numFmtId="176" fontId="9" fillId="3" borderId="8" xfId="15" applyNumberFormat="1" applyFont="1" applyFill="1" applyBorder="1" applyAlignment="1" quotePrefix="1">
      <alignment horizontal="right" vertical="center"/>
    </xf>
    <xf numFmtId="176" fontId="9" fillId="3" borderId="27" xfId="15" applyNumberFormat="1" applyFont="1" applyFill="1" applyBorder="1" applyAlignment="1">
      <alignment horizontal="right" vertical="center"/>
    </xf>
    <xf numFmtId="176" fontId="9" fillId="2" borderId="45" xfId="15" applyNumberFormat="1" applyFont="1" applyFill="1" applyBorder="1" applyAlignment="1">
      <alignment horizontal="right" vertical="center"/>
    </xf>
    <xf numFmtId="9" fontId="3" fillId="2" borderId="45" xfId="15" applyFont="1" applyFill="1" applyBorder="1" applyAlignment="1">
      <alignment horizontal="right" vertical="center"/>
    </xf>
    <xf numFmtId="176" fontId="9" fillId="3" borderId="74" xfId="15" applyNumberFormat="1" applyFont="1" applyFill="1" applyBorder="1" applyAlignment="1">
      <alignment horizontal="right" vertical="center"/>
    </xf>
    <xf numFmtId="176" fontId="9" fillId="3" borderId="7" xfId="15" applyNumberFormat="1" applyFont="1" applyFill="1" applyBorder="1" applyAlignment="1">
      <alignment horizontal="right" vertical="center"/>
    </xf>
    <xf numFmtId="176" fontId="3" fillId="2" borderId="56" xfId="15" applyNumberFormat="1" applyFont="1" applyFill="1" applyBorder="1" applyAlignment="1">
      <alignment horizontal="center" vertical="center"/>
    </xf>
    <xf numFmtId="176" fontId="3" fillId="5" borderId="56" xfId="15" applyNumberFormat="1" applyFont="1" applyFill="1" applyBorder="1" applyAlignment="1">
      <alignment horizontal="center" vertical="center"/>
    </xf>
    <xf numFmtId="1" fontId="3" fillId="6" borderId="6" xfId="0" applyNumberFormat="1" applyFont="1" applyFill="1" applyBorder="1" applyAlignment="1">
      <alignment vertical="center"/>
    </xf>
    <xf numFmtId="1" fontId="3" fillId="6" borderId="109" xfId="0" applyNumberFormat="1" applyFont="1" applyFill="1" applyBorder="1" applyAlignment="1">
      <alignment vertical="center"/>
    </xf>
    <xf numFmtId="176" fontId="3" fillId="6" borderId="128" xfId="15" applyNumberFormat="1" applyFont="1" applyFill="1" applyBorder="1" applyAlignment="1">
      <alignment horizontal="center" vertical="center"/>
    </xf>
    <xf numFmtId="1" fontId="3" fillId="6" borderId="129" xfId="0" applyNumberFormat="1" applyFont="1" applyFill="1" applyBorder="1" applyAlignment="1">
      <alignment vertical="center"/>
    </xf>
    <xf numFmtId="1" fontId="3" fillId="3" borderId="6" xfId="0" applyNumberFormat="1" applyFont="1" applyFill="1" applyBorder="1" applyAlignment="1">
      <alignment vertical="center"/>
    </xf>
    <xf numFmtId="1" fontId="3" fillId="3" borderId="108" xfId="0" applyNumberFormat="1" applyFont="1" applyFill="1" applyBorder="1" applyAlignment="1">
      <alignment vertical="center"/>
    </xf>
    <xf numFmtId="1" fontId="3" fillId="3" borderId="109" xfId="0" applyNumberFormat="1" applyFont="1" applyFill="1" applyBorder="1" applyAlignment="1">
      <alignment vertical="center"/>
    </xf>
    <xf numFmtId="176" fontId="3" fillId="3" borderId="128" xfId="15" applyNumberFormat="1" applyFont="1" applyFill="1" applyBorder="1" applyAlignment="1">
      <alignment horizontal="center" vertical="center"/>
    </xf>
    <xf numFmtId="1" fontId="3" fillId="2" borderId="6" xfId="0" applyNumberFormat="1" applyFont="1" applyFill="1" applyBorder="1" applyAlignment="1">
      <alignment vertical="center"/>
    </xf>
    <xf numFmtId="1" fontId="3" fillId="2" borderId="108" xfId="0" applyNumberFormat="1" applyFont="1" applyFill="1" applyBorder="1" applyAlignment="1">
      <alignment vertical="center"/>
    </xf>
    <xf numFmtId="176" fontId="3" fillId="2" borderId="80" xfId="15" applyNumberFormat="1" applyFont="1" applyFill="1" applyBorder="1" applyAlignment="1">
      <alignment horizontal="center" vertical="center"/>
    </xf>
    <xf numFmtId="176" fontId="3" fillId="2" borderId="75" xfId="15" applyNumberFormat="1" applyFont="1" applyFill="1" applyBorder="1" applyAlignment="1">
      <alignment horizontal="center" vertical="center"/>
    </xf>
    <xf numFmtId="176" fontId="3" fillId="2" borderId="128" xfId="15" applyNumberFormat="1" applyFont="1" applyFill="1" applyBorder="1" applyAlignment="1">
      <alignment horizontal="center" vertical="center"/>
    </xf>
    <xf numFmtId="0" fontId="3" fillId="2" borderId="120" xfId="0" applyFont="1" applyFill="1" applyBorder="1" applyAlignment="1">
      <alignment horizontal="center" vertical="center"/>
    </xf>
    <xf numFmtId="176" fontId="9" fillId="3" borderId="65" xfId="15" applyNumberFormat="1" applyFont="1" applyFill="1" applyBorder="1" applyAlignment="1">
      <alignment horizontal="right" vertical="center"/>
    </xf>
    <xf numFmtId="1" fontId="3" fillId="3" borderId="39" xfId="0" applyNumberFormat="1" applyFont="1" applyFill="1" applyBorder="1" applyAlignment="1">
      <alignment vertical="center"/>
    </xf>
    <xf numFmtId="0" fontId="3" fillId="5" borderId="0" xfId="0" applyFont="1" applyFill="1" applyBorder="1" applyAlignment="1">
      <alignment horizontal="center" vertical="center"/>
    </xf>
    <xf numFmtId="0" fontId="3" fillId="3" borderId="0" xfId="0" applyFont="1" applyFill="1" applyBorder="1" applyAlignment="1">
      <alignment horizontal="center" vertical="center"/>
    </xf>
    <xf numFmtId="176" fontId="9" fillId="2" borderId="14" xfId="15" applyNumberFormat="1" applyFont="1" applyFill="1" applyBorder="1" applyAlignment="1">
      <alignment horizontal="center" vertical="center"/>
    </xf>
    <xf numFmtId="176" fontId="3" fillId="2" borderId="56" xfId="15" applyNumberFormat="1" applyFont="1" applyFill="1" applyBorder="1" applyAlignment="1">
      <alignment vertical="center"/>
    </xf>
    <xf numFmtId="176" fontId="3" fillId="5" borderId="56" xfId="15" applyNumberFormat="1" applyFont="1" applyFill="1" applyBorder="1" applyAlignment="1">
      <alignment vertical="center"/>
    </xf>
    <xf numFmtId="176" fontId="3" fillId="2" borderId="80" xfId="15" applyNumberFormat="1" applyFont="1" applyFill="1" applyBorder="1" applyAlignment="1">
      <alignment vertical="center"/>
    </xf>
    <xf numFmtId="176" fontId="3" fillId="2" borderId="128" xfId="15" applyNumberFormat="1" applyFont="1" applyFill="1" applyBorder="1" applyAlignment="1">
      <alignment vertical="center"/>
    </xf>
    <xf numFmtId="176" fontId="3" fillId="2" borderId="75" xfId="15" applyNumberFormat="1" applyFont="1" applyFill="1" applyBorder="1" applyAlignment="1">
      <alignment vertical="center"/>
    </xf>
    <xf numFmtId="176" fontId="3" fillId="3" borderId="80" xfId="15" applyNumberFormat="1" applyFont="1" applyFill="1" applyBorder="1" applyAlignment="1">
      <alignment vertical="center"/>
    </xf>
    <xf numFmtId="176" fontId="3" fillId="3" borderId="128" xfId="15" applyNumberFormat="1" applyFont="1" applyFill="1" applyBorder="1" applyAlignment="1">
      <alignment vertical="center"/>
    </xf>
    <xf numFmtId="176" fontId="3" fillId="6" borderId="80" xfId="15" applyNumberFormat="1" applyFont="1" applyFill="1" applyBorder="1" applyAlignment="1">
      <alignment vertical="center"/>
    </xf>
    <xf numFmtId="176" fontId="3" fillId="6" borderId="128" xfId="15" applyNumberFormat="1" applyFont="1" applyFill="1" applyBorder="1" applyAlignment="1">
      <alignment vertical="center"/>
    </xf>
    <xf numFmtId="176" fontId="3" fillId="6" borderId="78" xfId="15" applyNumberFormat="1" applyFont="1" applyFill="1" applyBorder="1" applyAlignment="1">
      <alignment horizontal="center" vertical="center"/>
    </xf>
    <xf numFmtId="176" fontId="3" fillId="3" borderId="78" xfId="15" applyNumberFormat="1" applyFont="1" applyFill="1" applyBorder="1" applyAlignment="1">
      <alignment horizontal="center" vertical="center"/>
    </xf>
    <xf numFmtId="176" fontId="3" fillId="2" borderId="78" xfId="15" applyNumberFormat="1" applyFont="1" applyFill="1" applyBorder="1" applyAlignment="1">
      <alignment horizontal="center" vertical="center"/>
    </xf>
    <xf numFmtId="176" fontId="3" fillId="3" borderId="15" xfId="15" applyNumberFormat="1" applyFont="1" applyFill="1" applyBorder="1" applyAlignment="1">
      <alignment horizontal="center" vertical="center"/>
    </xf>
    <xf numFmtId="1" fontId="3" fillId="6" borderId="39" xfId="0" applyNumberFormat="1" applyFont="1" applyFill="1" applyBorder="1" applyAlignment="1">
      <alignment vertical="center"/>
    </xf>
    <xf numFmtId="176" fontId="3" fillId="5" borderId="78" xfId="15" applyNumberFormat="1" applyFont="1" applyFill="1" applyBorder="1" applyAlignment="1">
      <alignment horizontal="center" vertical="center"/>
    </xf>
    <xf numFmtId="176" fontId="3" fillId="2" borderId="15" xfId="15" applyNumberFormat="1" applyFont="1" applyFill="1" applyBorder="1" applyAlignment="1">
      <alignment horizontal="center" vertical="center"/>
    </xf>
    <xf numFmtId="176" fontId="9" fillId="2" borderId="25" xfId="15" applyNumberFormat="1" applyFont="1" applyFill="1" applyBorder="1" applyAlignment="1">
      <alignment horizontal="right" vertical="center"/>
    </xf>
    <xf numFmtId="176" fontId="9" fillId="2" borderId="28" xfId="15" applyNumberFormat="1" applyFont="1" applyFill="1" applyBorder="1" applyAlignment="1">
      <alignment horizontal="center" vertical="center"/>
    </xf>
    <xf numFmtId="176" fontId="9" fillId="3" borderId="29" xfId="15" applyNumberFormat="1" applyFont="1" applyFill="1" applyBorder="1" applyAlignment="1">
      <alignment horizontal="center" vertical="center"/>
    </xf>
    <xf numFmtId="38" fontId="3" fillId="6" borderId="31" xfId="17" applyFont="1" applyFill="1" applyBorder="1" applyAlignment="1">
      <alignment horizontal="right" vertical="center"/>
    </xf>
    <xf numFmtId="38" fontId="3" fillId="3" borderId="31" xfId="17" applyFont="1" applyFill="1" applyBorder="1" applyAlignment="1">
      <alignment horizontal="right" vertical="center"/>
    </xf>
    <xf numFmtId="38" fontId="3" fillId="6" borderId="17" xfId="17" applyFont="1" applyFill="1" applyBorder="1" applyAlignment="1">
      <alignment horizontal="right" vertical="center"/>
    </xf>
    <xf numFmtId="0" fontId="3" fillId="5" borderId="85" xfId="0" applyFont="1" applyFill="1" applyBorder="1" applyAlignment="1">
      <alignment horizontal="center" vertical="center"/>
    </xf>
    <xf numFmtId="0" fontId="3" fillId="5" borderId="130" xfId="0" applyFont="1" applyFill="1" applyBorder="1" applyAlignment="1">
      <alignment horizontal="center" vertical="center"/>
    </xf>
    <xf numFmtId="0" fontId="3" fillId="5" borderId="87" xfId="0" applyFont="1" applyFill="1" applyBorder="1" applyAlignment="1">
      <alignment horizontal="center" vertical="center"/>
    </xf>
    <xf numFmtId="0" fontId="3" fillId="5" borderId="39" xfId="0" applyFont="1" applyFill="1" applyBorder="1" applyAlignment="1">
      <alignment horizontal="center" vertical="center"/>
    </xf>
    <xf numFmtId="0" fontId="3" fillId="3" borderId="51" xfId="0" applyFont="1" applyFill="1" applyBorder="1" applyAlignment="1">
      <alignment horizontal="center" vertical="center"/>
    </xf>
    <xf numFmtId="0" fontId="3" fillId="3" borderId="85" xfId="0" applyFont="1" applyFill="1" applyBorder="1" applyAlignment="1">
      <alignment horizontal="center" vertical="center"/>
    </xf>
    <xf numFmtId="0" fontId="3" fillId="3" borderId="87" xfId="0" applyFont="1" applyFill="1" applyBorder="1" applyAlignment="1">
      <alignment horizontal="center" vertical="center"/>
    </xf>
    <xf numFmtId="0" fontId="3" fillId="3" borderId="39"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83" xfId="0" applyFont="1" applyFill="1" applyBorder="1" applyAlignment="1">
      <alignment horizontal="center" vertical="center"/>
    </xf>
    <xf numFmtId="0" fontId="3" fillId="2" borderId="85" xfId="0" applyFont="1" applyFill="1" applyBorder="1" applyAlignment="1">
      <alignment horizontal="center" vertical="center"/>
    </xf>
    <xf numFmtId="0" fontId="3" fillId="2" borderId="0" xfId="0" applyFont="1" applyFill="1" applyBorder="1" applyAlignment="1">
      <alignment horizontal="center" vertical="center"/>
    </xf>
    <xf numFmtId="0" fontId="3" fillId="5" borderId="121" xfId="0" applyFont="1" applyFill="1" applyBorder="1" applyAlignment="1">
      <alignment horizontal="center" vertical="center"/>
    </xf>
    <xf numFmtId="0" fontId="3" fillId="2" borderId="87" xfId="0" applyFont="1" applyFill="1" applyBorder="1" applyAlignment="1">
      <alignment horizontal="center" vertical="center"/>
    </xf>
    <xf numFmtId="38" fontId="3" fillId="6" borderId="12" xfId="17" applyFont="1" applyFill="1" applyBorder="1" applyAlignment="1">
      <alignment horizontal="right" vertical="center"/>
    </xf>
    <xf numFmtId="38" fontId="3" fillId="6" borderId="72" xfId="17" applyFont="1" applyFill="1" applyBorder="1" applyAlignment="1">
      <alignment horizontal="right" vertical="center"/>
    </xf>
    <xf numFmtId="38" fontId="3" fillId="3" borderId="72" xfId="17" applyFont="1" applyFill="1" applyBorder="1" applyAlignment="1">
      <alignment horizontal="right" vertical="center"/>
    </xf>
    <xf numFmtId="38" fontId="3" fillId="2" borderId="72" xfId="17" applyFont="1" applyFill="1" applyBorder="1" applyAlignment="1">
      <alignment horizontal="right" vertical="center"/>
    </xf>
    <xf numFmtId="38" fontId="3" fillId="2" borderId="64" xfId="17" applyFont="1" applyFill="1" applyBorder="1" applyAlignment="1">
      <alignment horizontal="right" vertical="center"/>
    </xf>
    <xf numFmtId="38" fontId="3" fillId="6" borderId="70" xfId="17" applyFont="1" applyFill="1" applyBorder="1" applyAlignment="1">
      <alignment horizontal="right" vertical="center"/>
    </xf>
    <xf numFmtId="38" fontId="3" fillId="6" borderId="44" xfId="17" applyFont="1" applyFill="1" applyBorder="1" applyAlignment="1">
      <alignment horizontal="right" vertical="center"/>
    </xf>
    <xf numFmtId="38" fontId="3" fillId="6" borderId="27" xfId="17" applyFont="1" applyFill="1" applyBorder="1" applyAlignment="1">
      <alignment horizontal="right" vertical="center"/>
    </xf>
    <xf numFmtId="38" fontId="3" fillId="6" borderId="73" xfId="17" applyFont="1" applyFill="1" applyBorder="1" applyAlignment="1">
      <alignment horizontal="right" vertical="center"/>
    </xf>
    <xf numFmtId="38" fontId="3" fillId="6" borderId="107" xfId="17" applyFont="1" applyFill="1" applyBorder="1" applyAlignment="1">
      <alignment horizontal="right" vertical="center"/>
    </xf>
    <xf numFmtId="38" fontId="3" fillId="6" borderId="23" xfId="17" applyFont="1" applyFill="1" applyBorder="1" applyAlignment="1">
      <alignment horizontal="right" vertical="center"/>
    </xf>
    <xf numFmtId="38" fontId="3" fillId="6" borderId="1" xfId="17" applyFont="1" applyFill="1" applyBorder="1" applyAlignment="1">
      <alignment horizontal="right" vertical="center"/>
    </xf>
    <xf numFmtId="38" fontId="3" fillId="6" borderId="131" xfId="17" applyFont="1" applyFill="1" applyBorder="1" applyAlignment="1">
      <alignment horizontal="right" vertical="center"/>
    </xf>
    <xf numFmtId="38" fontId="3" fillId="3" borderId="23" xfId="17" applyFont="1" applyFill="1" applyBorder="1" applyAlignment="1">
      <alignment horizontal="right" vertical="center"/>
    </xf>
    <xf numFmtId="38" fontId="3" fillId="3" borderId="1" xfId="17" applyFont="1" applyFill="1" applyBorder="1" applyAlignment="1">
      <alignment horizontal="right" vertical="center"/>
    </xf>
    <xf numFmtId="38" fontId="3" fillId="3" borderId="24" xfId="17" applyFont="1" applyFill="1" applyBorder="1" applyAlignment="1">
      <alignment horizontal="right" vertical="center"/>
    </xf>
    <xf numFmtId="38" fontId="3" fillId="3" borderId="92" xfId="17" applyFont="1" applyFill="1" applyBorder="1" applyAlignment="1">
      <alignment horizontal="right" vertical="center"/>
    </xf>
    <xf numFmtId="38" fontId="3" fillId="3" borderId="88" xfId="17" applyFont="1" applyFill="1" applyBorder="1" applyAlignment="1">
      <alignment horizontal="right" vertical="center"/>
    </xf>
    <xf numFmtId="38" fontId="3" fillId="3" borderId="18" xfId="17" applyFont="1" applyFill="1" applyBorder="1" applyAlignment="1">
      <alignment horizontal="right" vertical="center"/>
    </xf>
    <xf numFmtId="38" fontId="3" fillId="3" borderId="3" xfId="17" applyFont="1" applyFill="1" applyBorder="1" applyAlignment="1">
      <alignment horizontal="right" vertical="center"/>
    </xf>
    <xf numFmtId="38" fontId="3" fillId="3" borderId="64" xfId="17" applyFont="1" applyFill="1" applyBorder="1" applyAlignment="1">
      <alignment horizontal="right" vertical="center"/>
    </xf>
    <xf numFmtId="38" fontId="3" fillId="3" borderId="44" xfId="17" applyFont="1" applyFill="1" applyBorder="1" applyAlignment="1">
      <alignment horizontal="right" vertical="center"/>
    </xf>
    <xf numFmtId="38" fontId="3" fillId="3" borderId="27" xfId="17" applyFont="1" applyFill="1" applyBorder="1" applyAlignment="1">
      <alignment horizontal="right" vertical="center"/>
    </xf>
    <xf numFmtId="38" fontId="3" fillId="3" borderId="73" xfId="17" applyFont="1" applyFill="1" applyBorder="1" applyAlignment="1">
      <alignment horizontal="right" vertical="center"/>
    </xf>
    <xf numFmtId="38" fontId="3" fillId="3" borderId="107" xfId="17" applyFont="1" applyFill="1" applyBorder="1" applyAlignment="1">
      <alignment horizontal="right" vertical="center"/>
    </xf>
    <xf numFmtId="38" fontId="3" fillId="3" borderId="131" xfId="17" applyFont="1" applyFill="1" applyBorder="1" applyAlignment="1">
      <alignment horizontal="right" vertical="center"/>
    </xf>
    <xf numFmtId="38" fontId="3" fillId="3" borderId="68" xfId="17" applyFont="1" applyFill="1" applyBorder="1" applyAlignment="1">
      <alignment horizontal="right" vertical="center"/>
    </xf>
    <xf numFmtId="38" fontId="3" fillId="2" borderId="92" xfId="17" applyFont="1" applyFill="1" applyBorder="1" applyAlignment="1">
      <alignment horizontal="right" vertical="center"/>
    </xf>
    <xf numFmtId="38" fontId="3" fillId="2" borderId="73" xfId="17" applyFont="1" applyFill="1" applyBorder="1" applyAlignment="1">
      <alignment horizontal="right" vertical="center"/>
    </xf>
    <xf numFmtId="38" fontId="3" fillId="2" borderId="107" xfId="17" applyFont="1" applyFill="1" applyBorder="1" applyAlignment="1">
      <alignment horizontal="right" vertical="center"/>
    </xf>
    <xf numFmtId="38" fontId="3" fillId="2" borderId="1" xfId="17" applyFont="1" applyFill="1" applyBorder="1" applyAlignment="1">
      <alignment horizontal="right" vertical="center"/>
    </xf>
    <xf numFmtId="38" fontId="3" fillId="2" borderId="131" xfId="17" applyFont="1" applyFill="1" applyBorder="1" applyAlignment="1">
      <alignment horizontal="right" vertical="center"/>
    </xf>
    <xf numFmtId="38" fontId="3" fillId="2" borderId="88" xfId="17" applyFont="1" applyFill="1" applyBorder="1" applyAlignment="1">
      <alignment horizontal="right" vertical="center"/>
    </xf>
    <xf numFmtId="0" fontId="3" fillId="2" borderId="39" xfId="0" applyFont="1" applyFill="1" applyBorder="1" applyAlignment="1">
      <alignment horizontal="center" vertical="center"/>
    </xf>
    <xf numFmtId="38" fontId="3" fillId="2" borderId="3" xfId="17" applyFont="1" applyFill="1" applyBorder="1" applyAlignment="1">
      <alignment horizontal="right" vertical="center"/>
    </xf>
    <xf numFmtId="38" fontId="3" fillId="2" borderId="68" xfId="17" applyFont="1" applyFill="1" applyBorder="1" applyAlignment="1">
      <alignment horizontal="right" vertical="center"/>
    </xf>
    <xf numFmtId="176" fontId="9" fillId="3" borderId="24" xfId="15" applyNumberFormat="1" applyFont="1" applyFill="1" applyBorder="1" applyAlignment="1">
      <alignment horizontal="center" vertical="center"/>
    </xf>
    <xf numFmtId="176" fontId="9" fillId="3" borderId="88" xfId="15" applyNumberFormat="1" applyFont="1" applyFill="1" applyBorder="1" applyAlignment="1">
      <alignment horizontal="center" vertical="center"/>
    </xf>
    <xf numFmtId="176" fontId="9" fillId="2" borderId="132" xfId="15" applyNumberFormat="1" applyFont="1" applyFill="1" applyBorder="1" applyAlignment="1">
      <alignment horizontal="right" vertical="center"/>
    </xf>
    <xf numFmtId="176" fontId="9" fillId="2" borderId="34" xfId="15" applyNumberFormat="1" applyFont="1" applyFill="1" applyBorder="1" applyAlignment="1">
      <alignment horizontal="right" vertical="center"/>
    </xf>
    <xf numFmtId="176" fontId="9" fillId="2" borderId="67" xfId="15" applyNumberFormat="1" applyFont="1" applyFill="1" applyBorder="1" applyAlignment="1">
      <alignment horizontal="center" vertical="center"/>
    </xf>
    <xf numFmtId="176" fontId="9" fillId="2" borderId="107" xfId="15" applyNumberFormat="1" applyFont="1" applyFill="1" applyBorder="1" applyAlignment="1">
      <alignment horizontal="right" vertical="center"/>
    </xf>
    <xf numFmtId="176" fontId="9" fillId="2" borderId="68" xfId="15" applyNumberFormat="1" applyFont="1" applyFill="1" applyBorder="1" applyAlignment="1">
      <alignment horizontal="center" vertical="center"/>
    </xf>
    <xf numFmtId="176" fontId="9" fillId="2" borderId="121" xfId="15" applyNumberFormat="1" applyFont="1" applyFill="1" applyBorder="1" applyAlignment="1">
      <alignment horizontal="center" vertical="center"/>
    </xf>
    <xf numFmtId="176" fontId="9" fillId="2" borderId="85" xfId="15" applyNumberFormat="1" applyFont="1" applyFill="1" applyBorder="1" applyAlignment="1">
      <alignment horizontal="center" vertical="center"/>
    </xf>
    <xf numFmtId="176" fontId="9" fillId="2" borderId="98" xfId="15" applyNumberFormat="1" applyFont="1" applyFill="1" applyBorder="1" applyAlignment="1">
      <alignment horizontal="center" vertical="center"/>
    </xf>
    <xf numFmtId="176" fontId="9" fillId="2" borderId="100" xfId="15" applyNumberFormat="1" applyFont="1" applyFill="1" applyBorder="1" applyAlignment="1">
      <alignment horizontal="center" vertical="center"/>
    </xf>
    <xf numFmtId="176" fontId="9" fillId="2" borderId="96" xfId="15" applyNumberFormat="1" applyFont="1" applyFill="1" applyBorder="1" applyAlignment="1">
      <alignment horizontal="center" vertical="center"/>
    </xf>
    <xf numFmtId="176" fontId="9" fillId="2" borderId="81" xfId="15" applyNumberFormat="1" applyFont="1" applyFill="1" applyBorder="1" applyAlignment="1">
      <alignment horizontal="center" vertical="center"/>
    </xf>
    <xf numFmtId="38" fontId="9" fillId="3" borderId="74" xfId="17" applyFont="1" applyFill="1" applyBorder="1" applyAlignment="1">
      <alignment horizontal="right" vertical="center"/>
    </xf>
    <xf numFmtId="38" fontId="9" fillId="6" borderId="74" xfId="17" applyFont="1" applyFill="1" applyBorder="1" applyAlignment="1">
      <alignment horizontal="right" vertical="center"/>
    </xf>
    <xf numFmtId="38" fontId="9" fillId="2" borderId="31" xfId="17" applyFont="1" applyFill="1" applyBorder="1" applyAlignment="1">
      <alignment horizontal="right" vertical="center"/>
    </xf>
    <xf numFmtId="38" fontId="9" fillId="2" borderId="41" xfId="17" applyFont="1" applyFill="1" applyBorder="1" applyAlignment="1">
      <alignment horizontal="right" vertical="center"/>
    </xf>
    <xf numFmtId="38" fontId="9" fillId="2" borderId="71" xfId="17" applyFont="1" applyFill="1" applyBorder="1" applyAlignment="1">
      <alignment horizontal="right" vertical="center"/>
    </xf>
    <xf numFmtId="38" fontId="9" fillId="2" borderId="33" xfId="17" applyFont="1" applyFill="1" applyBorder="1" applyAlignment="1">
      <alignment horizontal="right" vertical="center"/>
    </xf>
    <xf numFmtId="38" fontId="9" fillId="2" borderId="13" xfId="17" applyFont="1" applyFill="1" applyBorder="1" applyAlignment="1">
      <alignment horizontal="right" vertical="center"/>
    </xf>
    <xf numFmtId="38" fontId="9" fillId="2" borderId="44" xfId="17" applyFont="1" applyFill="1" applyBorder="1" applyAlignment="1">
      <alignment horizontal="right" vertical="center"/>
    </xf>
    <xf numFmtId="38" fontId="9" fillId="2" borderId="42" xfId="17" applyFont="1" applyFill="1" applyBorder="1" applyAlignment="1">
      <alignment horizontal="right" vertical="center"/>
    </xf>
    <xf numFmtId="38" fontId="9" fillId="2" borderId="74" xfId="17" applyFont="1" applyFill="1" applyBorder="1" applyAlignment="1">
      <alignment horizontal="right" vertical="center"/>
    </xf>
    <xf numFmtId="38" fontId="9" fillId="2" borderId="8" xfId="17" applyFont="1" applyFill="1" applyBorder="1" applyAlignment="1">
      <alignment horizontal="right" vertical="center"/>
    </xf>
    <xf numFmtId="38" fontId="9" fillId="2" borderId="14" xfId="17" applyFont="1" applyFill="1" applyBorder="1" applyAlignment="1">
      <alignment horizontal="right" vertical="center"/>
    </xf>
    <xf numFmtId="38" fontId="9" fillId="2" borderId="115" xfId="17" applyFont="1" applyFill="1" applyBorder="1" applyAlignment="1">
      <alignment horizontal="right" vertical="center"/>
    </xf>
    <xf numFmtId="38" fontId="9" fillId="2" borderId="111" xfId="17" applyFont="1" applyFill="1" applyBorder="1" applyAlignment="1">
      <alignment horizontal="right" vertical="center"/>
    </xf>
    <xf numFmtId="38" fontId="9" fillId="2" borderId="112" xfId="17" applyFont="1" applyFill="1" applyBorder="1" applyAlignment="1">
      <alignment horizontal="right" vertical="center"/>
    </xf>
    <xf numFmtId="38" fontId="9" fillId="2" borderId="114" xfId="17" applyFont="1" applyFill="1" applyBorder="1" applyAlignment="1">
      <alignment horizontal="right" vertical="center"/>
    </xf>
    <xf numFmtId="38" fontId="9" fillId="2" borderId="110" xfId="17" applyFont="1" applyFill="1" applyBorder="1" applyAlignment="1">
      <alignment horizontal="right" vertical="center"/>
    </xf>
    <xf numFmtId="38" fontId="9" fillId="6" borderId="99" xfId="17" applyFont="1" applyFill="1" applyBorder="1" applyAlignment="1">
      <alignment horizontal="right" vertical="center"/>
    </xf>
    <xf numFmtId="38" fontId="9" fillId="6" borderId="103" xfId="17" applyFont="1" applyFill="1" applyBorder="1" applyAlignment="1">
      <alignment horizontal="right" vertical="center"/>
    </xf>
    <xf numFmtId="38" fontId="9" fillId="6" borderId="133" xfId="17" applyFont="1" applyFill="1" applyBorder="1" applyAlignment="1">
      <alignment horizontal="right" vertical="center"/>
    </xf>
    <xf numFmtId="38" fontId="9" fillId="5" borderId="101" xfId="17" applyFont="1" applyFill="1" applyBorder="1" applyAlignment="1">
      <alignment horizontal="right" vertical="center"/>
    </xf>
    <xf numFmtId="38" fontId="9" fillId="5" borderId="99" xfId="17" applyFont="1" applyFill="1" applyBorder="1" applyAlignment="1">
      <alignment horizontal="right" vertical="center"/>
    </xf>
    <xf numFmtId="38" fontId="9" fillId="3" borderId="99" xfId="17" applyFont="1" applyFill="1" applyBorder="1" applyAlignment="1">
      <alignment horizontal="right" vertical="center"/>
    </xf>
    <xf numFmtId="38" fontId="9" fillId="3" borderId="103" xfId="17" applyFont="1" applyFill="1" applyBorder="1" applyAlignment="1">
      <alignment horizontal="right" vertical="center"/>
    </xf>
    <xf numFmtId="38" fontId="9" fillId="3" borderId="133" xfId="17" applyFont="1" applyFill="1" applyBorder="1" applyAlignment="1">
      <alignment horizontal="right" vertical="center"/>
    </xf>
    <xf numFmtId="38" fontId="9" fillId="3" borderId="101" xfId="17" applyFont="1" applyFill="1" applyBorder="1" applyAlignment="1">
      <alignment horizontal="right" vertical="center"/>
    </xf>
    <xf numFmtId="38" fontId="9" fillId="2" borderId="102" xfId="17" applyFont="1" applyFill="1" applyBorder="1" applyAlignment="1">
      <alignment horizontal="right" vertical="center"/>
    </xf>
    <xf numFmtId="38" fontId="9" fillId="2" borderId="99" xfId="17" applyFont="1" applyFill="1" applyBorder="1" applyAlignment="1">
      <alignment horizontal="right" vertical="center"/>
    </xf>
    <xf numFmtId="38" fontId="9" fillId="2" borderId="103" xfId="17" applyFont="1" applyFill="1" applyBorder="1" applyAlignment="1">
      <alignment horizontal="right" vertical="center"/>
    </xf>
    <xf numFmtId="38" fontId="9" fillId="2" borderId="101" xfId="17" applyFont="1" applyFill="1" applyBorder="1" applyAlignment="1">
      <alignment horizontal="right" vertical="center"/>
    </xf>
    <xf numFmtId="38" fontId="9" fillId="2" borderId="59" xfId="17" applyFont="1" applyFill="1" applyBorder="1" applyAlignment="1">
      <alignment horizontal="right" vertical="center"/>
    </xf>
    <xf numFmtId="38" fontId="9" fillId="6" borderId="134" xfId="17" applyFont="1" applyFill="1" applyBorder="1" applyAlignment="1">
      <alignment horizontal="right" vertical="center"/>
    </xf>
    <xf numFmtId="38" fontId="9" fillId="3" borderId="134" xfId="17" applyFont="1" applyFill="1" applyBorder="1" applyAlignment="1">
      <alignment horizontal="right" vertical="center"/>
    </xf>
    <xf numFmtId="38" fontId="9" fillId="3" borderId="31" xfId="17" applyFont="1" applyFill="1" applyBorder="1" applyAlignment="1">
      <alignment horizontal="right" vertical="center"/>
    </xf>
    <xf numFmtId="38" fontId="9" fillId="6" borderId="98" xfId="17" applyFont="1" applyFill="1" applyBorder="1" applyAlignment="1">
      <alignment horizontal="right" vertical="center"/>
    </xf>
    <xf numFmtId="38" fontId="9" fillId="6" borderId="85" xfId="17" applyFont="1" applyFill="1" applyBorder="1" applyAlignment="1">
      <alignment horizontal="right" vertical="center"/>
    </xf>
    <xf numFmtId="38" fontId="9" fillId="6" borderId="130" xfId="17" applyFont="1" applyFill="1" applyBorder="1" applyAlignment="1">
      <alignment horizontal="right" vertical="center"/>
    </xf>
    <xf numFmtId="38" fontId="9" fillId="5" borderId="96" xfId="17" applyFont="1" applyFill="1" applyBorder="1" applyAlignment="1">
      <alignment horizontal="right" vertical="center"/>
    </xf>
    <xf numFmtId="38" fontId="9" fillId="5" borderId="98" xfId="17" applyFont="1" applyFill="1" applyBorder="1" applyAlignment="1">
      <alignment horizontal="right" vertical="center"/>
    </xf>
    <xf numFmtId="38" fontId="9" fillId="3" borderId="98" xfId="17" applyFont="1" applyFill="1" applyBorder="1" applyAlignment="1">
      <alignment horizontal="right" vertical="center"/>
    </xf>
    <xf numFmtId="38" fontId="9" fillId="3" borderId="85" xfId="17" applyFont="1" applyFill="1" applyBorder="1" applyAlignment="1">
      <alignment horizontal="right" vertical="center"/>
    </xf>
    <xf numFmtId="38" fontId="9" fillId="3" borderId="130" xfId="17" applyFont="1" applyFill="1" applyBorder="1" applyAlignment="1">
      <alignment horizontal="right" vertical="center"/>
    </xf>
    <xf numFmtId="38" fontId="9" fillId="3" borderId="96" xfId="17" applyFont="1" applyFill="1" applyBorder="1" applyAlignment="1">
      <alignment horizontal="right" vertical="center"/>
    </xf>
    <xf numFmtId="38" fontId="9" fillId="2" borderId="121" xfId="17" applyFont="1" applyFill="1" applyBorder="1" applyAlignment="1">
      <alignment horizontal="right" vertical="center"/>
    </xf>
    <xf numFmtId="38" fontId="9" fillId="2" borderId="98" xfId="17" applyFont="1" applyFill="1" applyBorder="1" applyAlignment="1">
      <alignment horizontal="right" vertical="center"/>
    </xf>
    <xf numFmtId="38" fontId="9" fillId="2" borderId="85" xfId="17" applyFont="1" applyFill="1" applyBorder="1" applyAlignment="1">
      <alignment horizontal="right" vertical="center"/>
    </xf>
    <xf numFmtId="38" fontId="9" fillId="2" borderId="96" xfId="17" applyFont="1" applyFill="1" applyBorder="1" applyAlignment="1">
      <alignment horizontal="right" vertical="center"/>
    </xf>
    <xf numFmtId="38" fontId="9" fillId="2" borderId="81" xfId="17" applyFont="1" applyFill="1" applyBorder="1" applyAlignment="1">
      <alignment horizontal="right" vertical="center"/>
    </xf>
    <xf numFmtId="38" fontId="9" fillId="6" borderId="20" xfId="17" applyFont="1" applyFill="1" applyBorder="1" applyAlignment="1">
      <alignment horizontal="right" vertical="center"/>
    </xf>
    <xf numFmtId="38" fontId="9" fillId="6" borderId="82" xfId="17" applyFont="1" applyFill="1" applyBorder="1" applyAlignment="1">
      <alignment horizontal="right" vertical="center"/>
    </xf>
    <xf numFmtId="38" fontId="9" fillId="6" borderId="75" xfId="17" applyFont="1" applyFill="1" applyBorder="1" applyAlignment="1">
      <alignment horizontal="right" vertical="center"/>
    </xf>
    <xf numFmtId="38" fontId="9" fillId="6" borderId="78" xfId="17" applyFont="1" applyFill="1" applyBorder="1" applyAlignment="1">
      <alignment horizontal="right" vertical="center"/>
    </xf>
    <xf numFmtId="38" fontId="9" fillId="5" borderId="58" xfId="17" applyFont="1" applyFill="1" applyBorder="1" applyAlignment="1">
      <alignment horizontal="right" vertical="center"/>
    </xf>
    <xf numFmtId="38" fontId="9" fillId="5" borderId="78" xfId="17" applyFont="1" applyFill="1" applyBorder="1" applyAlignment="1">
      <alignment horizontal="right" vertical="center"/>
    </xf>
    <xf numFmtId="38" fontId="9" fillId="5" borderId="38" xfId="17" applyFont="1" applyFill="1" applyBorder="1" applyAlignment="1">
      <alignment horizontal="right" vertical="center"/>
    </xf>
    <xf numFmtId="38" fontId="9" fillId="3" borderId="78" xfId="17" applyFont="1" applyFill="1" applyBorder="1" applyAlignment="1">
      <alignment horizontal="right" vertical="center"/>
    </xf>
    <xf numFmtId="38" fontId="9" fillId="3" borderId="75" xfId="17" applyFont="1" applyFill="1" applyBorder="1" applyAlignment="1">
      <alignment horizontal="right" vertical="center"/>
    </xf>
    <xf numFmtId="38" fontId="9" fillId="3" borderId="128" xfId="17" applyFont="1" applyFill="1" applyBorder="1" applyAlignment="1">
      <alignment horizontal="right" vertical="center"/>
    </xf>
    <xf numFmtId="38" fontId="9" fillId="3" borderId="58" xfId="17" applyFont="1" applyFill="1" applyBorder="1" applyAlignment="1">
      <alignment horizontal="right" vertical="center"/>
    </xf>
    <xf numFmtId="38" fontId="9" fillId="2" borderId="80" xfId="17" applyFont="1" applyFill="1" applyBorder="1" applyAlignment="1">
      <alignment horizontal="right" vertical="center"/>
    </xf>
    <xf numFmtId="38" fontId="9" fillId="2" borderId="57" xfId="17" applyFont="1" applyFill="1" applyBorder="1" applyAlignment="1">
      <alignment horizontal="right" vertical="center"/>
    </xf>
    <xf numFmtId="38" fontId="9" fillId="2" borderId="75" xfId="17" applyFont="1" applyFill="1" applyBorder="1" applyAlignment="1">
      <alignment horizontal="right" vertical="center"/>
    </xf>
    <xf numFmtId="38" fontId="9" fillId="2" borderId="78" xfId="17" applyFont="1" applyFill="1" applyBorder="1" applyAlignment="1">
      <alignment horizontal="right" vertical="center"/>
    </xf>
    <xf numFmtId="38" fontId="9" fillId="2" borderId="58" xfId="17" applyFont="1" applyFill="1" applyBorder="1" applyAlignment="1">
      <alignment horizontal="right" vertical="center"/>
    </xf>
    <xf numFmtId="38" fontId="9" fillId="2" borderId="15" xfId="17" applyFont="1" applyFill="1" applyBorder="1" applyAlignment="1">
      <alignment horizontal="right" vertical="center"/>
    </xf>
    <xf numFmtId="176" fontId="9" fillId="6" borderId="15" xfId="15" applyNumberFormat="1" applyFont="1" applyFill="1" applyBorder="1" applyAlignment="1">
      <alignment horizontal="right" vertical="center"/>
    </xf>
    <xf numFmtId="176" fontId="9" fillId="3" borderId="16" xfId="15" applyNumberFormat="1" applyFont="1" applyFill="1" applyBorder="1" applyAlignment="1">
      <alignment horizontal="right" vertical="center"/>
    </xf>
    <xf numFmtId="176" fontId="9" fillId="3" borderId="13" xfId="15" applyNumberFormat="1" applyFont="1" applyFill="1" applyBorder="1" applyAlignment="1">
      <alignment horizontal="right" vertical="center"/>
    </xf>
    <xf numFmtId="176" fontId="9" fillId="3" borderId="14" xfId="15" applyNumberFormat="1" applyFont="1" applyFill="1" applyBorder="1" applyAlignment="1">
      <alignment horizontal="right" vertical="center"/>
    </xf>
    <xf numFmtId="176" fontId="9" fillId="3" borderId="79" xfId="15" applyNumberFormat="1" applyFont="1" applyFill="1" applyBorder="1" applyAlignment="1">
      <alignment horizontal="right" vertical="center"/>
    </xf>
    <xf numFmtId="176" fontId="9" fillId="3" borderId="34" xfId="15" applyNumberFormat="1" applyFont="1" applyFill="1" applyBorder="1" applyAlignment="1">
      <alignment horizontal="right" vertical="center"/>
    </xf>
    <xf numFmtId="176" fontId="9" fillId="3" borderId="15" xfId="15" applyNumberFormat="1" applyFont="1" applyFill="1" applyBorder="1" applyAlignment="1">
      <alignment horizontal="right" vertical="center"/>
    </xf>
    <xf numFmtId="176" fontId="9" fillId="3" borderId="80" xfId="15" applyNumberFormat="1" applyFont="1" applyFill="1" applyBorder="1" applyAlignment="1">
      <alignment horizontal="center" vertical="center"/>
    </xf>
    <xf numFmtId="176" fontId="9" fillId="2" borderId="52" xfId="15" applyNumberFormat="1" applyFont="1" applyFill="1" applyBorder="1" applyAlignment="1">
      <alignment horizontal="center" vertical="center"/>
    </xf>
    <xf numFmtId="176" fontId="9" fillId="2" borderId="56" xfId="15" applyNumberFormat="1" applyFont="1" applyFill="1" applyBorder="1" applyAlignment="1">
      <alignment horizontal="center" vertical="center"/>
    </xf>
    <xf numFmtId="38" fontId="3" fillId="5" borderId="24" xfId="17" applyFont="1" applyFill="1" applyBorder="1" applyAlignment="1">
      <alignment horizontal="right" vertical="center"/>
    </xf>
    <xf numFmtId="38" fontId="3" fillId="5" borderId="18" xfId="17" applyFont="1" applyFill="1" applyBorder="1" applyAlignment="1">
      <alignment horizontal="right" vertical="center"/>
    </xf>
    <xf numFmtId="38" fontId="3" fillId="5" borderId="92" xfId="17" applyFont="1" applyFill="1" applyBorder="1" applyAlignment="1">
      <alignment horizontal="right" vertical="center"/>
    </xf>
    <xf numFmtId="38" fontId="3" fillId="5" borderId="3" xfId="17" applyFont="1" applyFill="1" applyBorder="1" applyAlignment="1">
      <alignment horizontal="right" vertical="center"/>
    </xf>
    <xf numFmtId="38" fontId="3" fillId="5" borderId="88" xfId="17" applyFont="1" applyFill="1" applyBorder="1" applyAlignment="1">
      <alignment horizontal="right" vertical="center"/>
    </xf>
    <xf numFmtId="38" fontId="3" fillId="5" borderId="68" xfId="17" applyFont="1" applyFill="1" applyBorder="1" applyAlignment="1">
      <alignment horizontal="right" vertical="center"/>
    </xf>
    <xf numFmtId="176" fontId="9" fillId="2" borderId="30" xfId="15" applyNumberFormat="1" applyFont="1" applyFill="1" applyBorder="1" applyAlignment="1">
      <alignment horizontal="right" vertical="center"/>
    </xf>
    <xf numFmtId="176" fontId="9" fillId="2" borderId="19" xfId="15" applyNumberFormat="1" applyFont="1" applyFill="1" applyBorder="1" applyAlignment="1">
      <alignment horizontal="right" vertical="center"/>
    </xf>
    <xf numFmtId="184" fontId="3" fillId="6" borderId="72" xfId="0" applyNumberFormat="1" applyFont="1" applyFill="1" applyBorder="1" applyAlignment="1">
      <alignment vertical="center"/>
    </xf>
    <xf numFmtId="176" fontId="9" fillId="3" borderId="77" xfId="15" applyNumberFormat="1" applyFont="1" applyFill="1" applyBorder="1" applyAlignment="1">
      <alignment horizontal="right" vertical="center"/>
    </xf>
    <xf numFmtId="176" fontId="9" fillId="3" borderId="76" xfId="15" applyNumberFormat="1" applyFont="1" applyFill="1" applyBorder="1" applyAlignment="1">
      <alignment horizontal="right" vertical="center"/>
    </xf>
    <xf numFmtId="176" fontId="9" fillId="3" borderId="135" xfId="15" applyNumberFormat="1" applyFont="1" applyFill="1" applyBorder="1" applyAlignment="1">
      <alignment horizontal="right" vertical="center"/>
    </xf>
    <xf numFmtId="176" fontId="9" fillId="3" borderId="54" xfId="15" applyNumberFormat="1" applyFont="1" applyFill="1" applyBorder="1" applyAlignment="1">
      <alignment horizontal="right" vertical="center"/>
    </xf>
    <xf numFmtId="176" fontId="9" fillId="3" borderId="41" xfId="15" applyNumberFormat="1" applyFont="1" applyFill="1" applyBorder="1" applyAlignment="1">
      <alignment horizontal="right" vertical="center"/>
    </xf>
    <xf numFmtId="176" fontId="9" fillId="3" borderId="71" xfId="15" applyNumberFormat="1" applyFont="1" applyFill="1" applyBorder="1" applyAlignment="1">
      <alignment horizontal="right" vertical="center"/>
    </xf>
    <xf numFmtId="176" fontId="9" fillId="3" borderId="91" xfId="15" applyNumberFormat="1" applyFont="1" applyFill="1" applyBorder="1" applyAlignment="1">
      <alignment horizontal="right" vertical="center"/>
    </xf>
    <xf numFmtId="176" fontId="9" fillId="3" borderId="32" xfId="15" applyNumberFormat="1" applyFont="1" applyFill="1" applyBorder="1" applyAlignment="1">
      <alignment horizontal="right" vertical="center"/>
    </xf>
    <xf numFmtId="176" fontId="9" fillId="3" borderId="42" xfId="15" applyNumberFormat="1" applyFont="1" applyFill="1" applyBorder="1" applyAlignment="1">
      <alignment horizontal="right" vertical="center"/>
    </xf>
    <xf numFmtId="176" fontId="9" fillId="3" borderId="89" xfId="15" applyNumberFormat="1" applyFont="1" applyFill="1" applyBorder="1" applyAlignment="1">
      <alignment horizontal="right" vertical="center"/>
    </xf>
    <xf numFmtId="176" fontId="9" fillId="3" borderId="78" xfId="15" applyNumberFormat="1" applyFont="1" applyFill="1" applyBorder="1" applyAlignment="1">
      <alignment horizontal="center" vertical="center"/>
    </xf>
    <xf numFmtId="176" fontId="9" fillId="3" borderId="75" xfId="15" applyNumberFormat="1" applyFont="1" applyFill="1" applyBorder="1" applyAlignment="1">
      <alignment horizontal="right" vertical="center"/>
    </xf>
    <xf numFmtId="176" fontId="9" fillId="3" borderId="78" xfId="15" applyNumberFormat="1" applyFont="1" applyFill="1" applyBorder="1" applyAlignment="1">
      <alignment horizontal="right" vertical="center"/>
    </xf>
    <xf numFmtId="176" fontId="9" fillId="7" borderId="22" xfId="15" applyNumberFormat="1" applyFont="1" applyFill="1" applyBorder="1" applyAlignment="1">
      <alignment horizontal="center" vertical="center"/>
    </xf>
    <xf numFmtId="176" fontId="9" fillId="7" borderId="70" xfId="15" applyNumberFormat="1" applyFont="1" applyFill="1" applyBorder="1" applyAlignment="1">
      <alignment horizontal="right" vertical="center"/>
    </xf>
    <xf numFmtId="176" fontId="9" fillId="7" borderId="23" xfId="15" applyNumberFormat="1" applyFont="1" applyFill="1" applyBorder="1" applyAlignment="1">
      <alignment horizontal="right" vertical="center"/>
    </xf>
    <xf numFmtId="176" fontId="9" fillId="7" borderId="44" xfId="15" applyNumberFormat="1" applyFont="1" applyFill="1" applyBorder="1" applyAlignment="1">
      <alignment horizontal="center" vertical="center"/>
    </xf>
    <xf numFmtId="176" fontId="9" fillId="7" borderId="74" xfId="15" applyNumberFormat="1" applyFont="1" applyFill="1" applyBorder="1" applyAlignment="1">
      <alignment horizontal="right" vertical="center"/>
    </xf>
    <xf numFmtId="176" fontId="9" fillId="7" borderId="7" xfId="15" applyNumberFormat="1" applyFont="1" applyFill="1" applyBorder="1" applyAlignment="1">
      <alignment horizontal="right" vertical="center"/>
    </xf>
    <xf numFmtId="176" fontId="9" fillId="7" borderId="74" xfId="15" applyNumberFormat="1" applyFont="1" applyFill="1" applyBorder="1" applyAlignment="1">
      <alignment horizontal="center" vertical="center"/>
    </xf>
    <xf numFmtId="176" fontId="9" fillId="7" borderId="44" xfId="15" applyNumberFormat="1" applyFont="1" applyFill="1" applyBorder="1" applyAlignment="1">
      <alignment horizontal="right" vertical="center"/>
    </xf>
    <xf numFmtId="176" fontId="9" fillId="7" borderId="7" xfId="15" applyNumberFormat="1" applyFont="1" applyFill="1" applyBorder="1" applyAlignment="1">
      <alignment horizontal="center" vertical="center"/>
    </xf>
    <xf numFmtId="176" fontId="9" fillId="7" borderId="73" xfId="15" applyNumberFormat="1" applyFont="1" applyFill="1" applyBorder="1" applyAlignment="1">
      <alignment horizontal="center" vertical="center"/>
    </xf>
    <xf numFmtId="176" fontId="9" fillId="7" borderId="107" xfId="15" applyNumberFormat="1" applyFont="1" applyFill="1" applyBorder="1" applyAlignment="1">
      <alignment horizontal="right" vertical="center"/>
    </xf>
    <xf numFmtId="176" fontId="9" fillId="7" borderId="131" xfId="15" applyNumberFormat="1" applyFont="1" applyFill="1" applyBorder="1" applyAlignment="1">
      <alignment horizontal="right" vertical="center"/>
    </xf>
    <xf numFmtId="176" fontId="9" fillId="7" borderId="22" xfId="15" applyNumberFormat="1" applyFont="1" applyFill="1" applyBorder="1" applyAlignment="1">
      <alignment horizontal="right" vertical="center"/>
    </xf>
    <xf numFmtId="176" fontId="9" fillId="7" borderId="27" xfId="15" applyNumberFormat="1" applyFont="1" applyFill="1" applyBorder="1" applyAlignment="1">
      <alignment horizontal="right" vertical="center"/>
    </xf>
    <xf numFmtId="176" fontId="9" fillId="7" borderId="69" xfId="15" applyNumberFormat="1" applyFont="1" applyFill="1" applyBorder="1" applyAlignment="1">
      <alignment horizontal="right" vertical="center"/>
    </xf>
    <xf numFmtId="176" fontId="9" fillId="7" borderId="28" xfId="15" applyNumberFormat="1" applyFont="1" applyFill="1" applyBorder="1" applyAlignment="1">
      <alignment horizontal="right" vertical="center"/>
    </xf>
    <xf numFmtId="176" fontId="9" fillId="7" borderId="31" xfId="15" applyNumberFormat="1" applyFont="1" applyFill="1" applyBorder="1" applyAlignment="1">
      <alignment horizontal="right" vertical="center"/>
    </xf>
    <xf numFmtId="176" fontId="9" fillId="7" borderId="71" xfId="15" applyNumberFormat="1" applyFont="1" applyFill="1" applyBorder="1" applyAlignment="1">
      <alignment horizontal="right" vertical="center"/>
    </xf>
    <xf numFmtId="176" fontId="9" fillId="7" borderId="32" xfId="15" applyNumberFormat="1" applyFont="1" applyFill="1" applyBorder="1" applyAlignment="1">
      <alignment horizontal="right" vertical="center"/>
    </xf>
    <xf numFmtId="176" fontId="9" fillId="7" borderId="27" xfId="15" applyNumberFormat="1" applyFont="1" applyFill="1" applyBorder="1" applyAlignment="1" quotePrefix="1">
      <alignment horizontal="right" vertical="center"/>
    </xf>
    <xf numFmtId="176" fontId="9" fillId="7" borderId="69" xfId="15" applyNumberFormat="1" applyFont="1" applyFill="1" applyBorder="1" applyAlignment="1" quotePrefix="1">
      <alignment horizontal="right" vertical="center"/>
    </xf>
    <xf numFmtId="176" fontId="9" fillId="7" borderId="28" xfId="15" applyNumberFormat="1" applyFont="1" applyFill="1" applyBorder="1" applyAlignment="1" quotePrefix="1">
      <alignment horizontal="right" vertical="center"/>
    </xf>
    <xf numFmtId="176" fontId="9" fillId="7" borderId="36" xfId="15" applyNumberFormat="1" applyFont="1" applyFill="1" applyBorder="1" applyAlignment="1">
      <alignment horizontal="right" vertical="center"/>
    </xf>
    <xf numFmtId="176" fontId="9" fillId="7" borderId="82" xfId="15" applyNumberFormat="1" applyFont="1" applyFill="1" applyBorder="1" applyAlignment="1">
      <alignment horizontal="right" vertical="center"/>
    </xf>
    <xf numFmtId="176" fontId="9" fillId="7" borderId="37" xfId="15" applyNumberFormat="1" applyFont="1" applyFill="1" applyBorder="1" applyAlignment="1">
      <alignment horizontal="right" vertical="center"/>
    </xf>
    <xf numFmtId="9" fontId="3" fillId="7" borderId="22" xfId="15" applyFont="1" applyFill="1" applyBorder="1" applyAlignment="1">
      <alignment horizontal="right" vertical="center"/>
    </xf>
    <xf numFmtId="9" fontId="3" fillId="7" borderId="70" xfId="15" applyFont="1" applyFill="1" applyBorder="1" applyAlignment="1">
      <alignment horizontal="right" vertical="center"/>
    </xf>
    <xf numFmtId="9" fontId="3" fillId="7" borderId="23" xfId="15" applyFont="1" applyFill="1" applyBorder="1" applyAlignment="1">
      <alignment horizontal="right" vertical="center"/>
    </xf>
    <xf numFmtId="9" fontId="3" fillId="7" borderId="27" xfId="15" applyFont="1" applyFill="1" applyBorder="1" applyAlignment="1">
      <alignment horizontal="right" vertical="center"/>
    </xf>
    <xf numFmtId="9" fontId="3" fillId="7" borderId="69" xfId="15" applyFont="1" applyFill="1" applyBorder="1" applyAlignment="1">
      <alignment horizontal="right" vertical="center"/>
    </xf>
    <xf numFmtId="9" fontId="3" fillId="7" borderId="28" xfId="15" applyFont="1" applyFill="1" applyBorder="1" applyAlignment="1">
      <alignment horizontal="right" vertical="center"/>
    </xf>
    <xf numFmtId="9" fontId="3" fillId="7" borderId="31" xfId="15" applyFont="1" applyFill="1" applyBorder="1" applyAlignment="1">
      <alignment horizontal="right" vertical="center"/>
    </xf>
    <xf numFmtId="9" fontId="3" fillId="7" borderId="71" xfId="15" applyFont="1" applyFill="1" applyBorder="1" applyAlignment="1">
      <alignment horizontal="right" vertical="center"/>
    </xf>
    <xf numFmtId="9" fontId="3" fillId="7" borderId="32" xfId="15" applyFont="1" applyFill="1" applyBorder="1" applyAlignment="1">
      <alignment horizontal="right" vertical="center"/>
    </xf>
    <xf numFmtId="9" fontId="3" fillId="7" borderId="51" xfId="15" applyFont="1" applyFill="1" applyBorder="1" applyAlignment="1">
      <alignment horizontal="right" vertical="center"/>
    </xf>
    <xf numFmtId="9" fontId="3" fillId="7" borderId="84" xfId="15" applyFont="1" applyFill="1" applyBorder="1" applyAlignment="1">
      <alignment horizontal="right" vertical="center"/>
    </xf>
    <xf numFmtId="9" fontId="3" fillId="7" borderId="83" xfId="15" applyFont="1" applyFill="1" applyBorder="1" applyAlignment="1">
      <alignment horizontal="right" vertical="center"/>
    </xf>
    <xf numFmtId="9" fontId="3" fillId="7" borderId="36" xfId="15" applyFont="1" applyFill="1" applyBorder="1" applyAlignment="1">
      <alignment horizontal="right" vertical="center"/>
    </xf>
    <xf numFmtId="9" fontId="3" fillId="7" borderId="82" xfId="15" applyFont="1" applyFill="1" applyBorder="1" applyAlignment="1">
      <alignment horizontal="right" vertical="center"/>
    </xf>
    <xf numFmtId="9" fontId="3" fillId="7" borderId="37" xfId="15" applyFont="1" applyFill="1" applyBorder="1" applyAlignment="1">
      <alignment horizontal="right" vertical="center"/>
    </xf>
    <xf numFmtId="176" fontId="9" fillId="7" borderId="18" xfId="15" applyNumberFormat="1" applyFont="1" applyFill="1" applyBorder="1" applyAlignment="1">
      <alignment horizontal="right" vertical="center"/>
    </xf>
    <xf numFmtId="176" fontId="9" fillId="7" borderId="41" xfId="15" applyNumberFormat="1" applyFont="1" applyFill="1" applyBorder="1" applyAlignment="1">
      <alignment horizontal="right" vertical="center"/>
    </xf>
    <xf numFmtId="176" fontId="9" fillId="7" borderId="7" xfId="15" applyNumberFormat="1" applyFont="1" applyFill="1" applyBorder="1" applyAlignment="1" quotePrefix="1">
      <alignment horizontal="right" vertical="center"/>
    </xf>
    <xf numFmtId="176" fontId="9" fillId="7" borderId="74" xfId="15" applyNumberFormat="1" applyFont="1" applyFill="1" applyBorder="1" applyAlignment="1" quotePrefix="1">
      <alignment horizontal="right" vertical="center"/>
    </xf>
    <xf numFmtId="176" fontId="9" fillId="7" borderId="42" xfId="15" applyNumberFormat="1" applyFont="1" applyFill="1" applyBorder="1" applyAlignment="1" quotePrefix="1">
      <alignment horizontal="right" vertical="center"/>
    </xf>
    <xf numFmtId="176" fontId="9" fillId="7" borderId="45" xfId="15" applyNumberFormat="1" applyFont="1" applyFill="1" applyBorder="1" applyAlignment="1">
      <alignment horizontal="right" vertical="center"/>
    </xf>
    <xf numFmtId="176" fontId="9" fillId="7" borderId="20" xfId="15" applyNumberFormat="1" applyFont="1" applyFill="1" applyBorder="1" applyAlignment="1">
      <alignment horizontal="right" vertical="center"/>
    </xf>
    <xf numFmtId="9" fontId="3" fillId="7" borderId="30" xfId="15" applyFont="1" applyFill="1" applyBorder="1" applyAlignment="1">
      <alignment horizontal="right" vertical="center"/>
    </xf>
    <xf numFmtId="9" fontId="3" fillId="7" borderId="41" xfId="15" applyFont="1" applyFill="1" applyBorder="1" applyAlignment="1">
      <alignment horizontal="right" vertical="center"/>
    </xf>
    <xf numFmtId="9" fontId="3" fillId="7" borderId="34" xfId="15" applyFont="1" applyFill="1" applyBorder="1" applyAlignment="1">
      <alignment horizontal="right" vertical="center"/>
    </xf>
    <xf numFmtId="9" fontId="3" fillId="7" borderId="7" xfId="15" applyFont="1" applyFill="1" applyBorder="1" applyAlignment="1">
      <alignment horizontal="right" vertical="center"/>
    </xf>
    <xf numFmtId="9" fontId="3" fillId="7" borderId="74" xfId="15" applyFont="1" applyFill="1" applyBorder="1" applyAlignment="1">
      <alignment horizontal="right" vertical="center"/>
    </xf>
    <xf numFmtId="9" fontId="3" fillId="7" borderId="42" xfId="15" applyFont="1" applyFill="1" applyBorder="1" applyAlignment="1">
      <alignment horizontal="right" vertical="center"/>
    </xf>
    <xf numFmtId="9" fontId="3" fillId="7" borderId="105" xfId="15" applyFont="1" applyFill="1" applyBorder="1" applyAlignment="1">
      <alignment horizontal="right" vertical="center"/>
    </xf>
    <xf numFmtId="9" fontId="3" fillId="7" borderId="85" xfId="15" applyFont="1" applyFill="1" applyBorder="1" applyAlignment="1">
      <alignment horizontal="right" vertical="center"/>
    </xf>
    <xf numFmtId="9" fontId="3" fillId="7" borderId="98" xfId="15" applyFont="1" applyFill="1" applyBorder="1" applyAlignment="1">
      <alignment horizontal="right" vertical="center"/>
    </xf>
    <xf numFmtId="9" fontId="3" fillId="7" borderId="45" xfId="15" applyFont="1" applyFill="1" applyBorder="1" applyAlignment="1">
      <alignment horizontal="right" vertical="center"/>
    </xf>
    <xf numFmtId="9" fontId="3" fillId="7" borderId="19" xfId="15" applyFont="1" applyFill="1" applyBorder="1" applyAlignment="1">
      <alignment horizontal="right" vertical="center"/>
    </xf>
    <xf numFmtId="9" fontId="3" fillId="7" borderId="20" xfId="15" applyFont="1" applyFill="1" applyBorder="1" applyAlignment="1">
      <alignment horizontal="right" vertical="center"/>
    </xf>
    <xf numFmtId="176" fontId="9" fillId="7" borderId="91" xfId="15" applyNumberFormat="1" applyFont="1" applyFill="1" applyBorder="1" applyAlignment="1">
      <alignment horizontal="center" vertical="center"/>
    </xf>
    <xf numFmtId="176" fontId="9" fillId="7" borderId="41" xfId="15" applyNumberFormat="1" applyFont="1" applyFill="1" applyBorder="1" applyAlignment="1">
      <alignment horizontal="center" vertical="center"/>
    </xf>
    <xf numFmtId="176" fontId="9" fillId="7" borderId="27" xfId="15" applyNumberFormat="1" applyFont="1" applyFill="1" applyBorder="1" applyAlignment="1">
      <alignment horizontal="center" vertical="center"/>
    </xf>
    <xf numFmtId="176" fontId="9" fillId="7" borderId="90" xfId="15" applyNumberFormat="1" applyFont="1" applyFill="1" applyBorder="1" applyAlignment="1">
      <alignment horizontal="center" vertical="center"/>
    </xf>
    <xf numFmtId="176" fontId="9" fillId="7" borderId="40" xfId="15" applyNumberFormat="1" applyFont="1" applyFill="1" applyBorder="1" applyAlignment="1">
      <alignment horizontal="center" vertical="center"/>
    </xf>
    <xf numFmtId="176" fontId="9" fillId="7" borderId="43" xfId="15" applyNumberFormat="1" applyFont="1" applyFill="1" applyBorder="1" applyAlignment="1">
      <alignment horizontal="center" vertical="center"/>
    </xf>
    <xf numFmtId="176" fontId="9" fillId="7" borderId="20" xfId="15" applyNumberFormat="1" applyFont="1" applyFill="1" applyBorder="1" applyAlignment="1">
      <alignment horizontal="center" vertical="center"/>
    </xf>
    <xf numFmtId="176" fontId="9" fillId="7" borderId="19" xfId="15" applyNumberFormat="1" applyFont="1" applyFill="1" applyBorder="1" applyAlignment="1">
      <alignment horizontal="center" vertical="center"/>
    </xf>
    <xf numFmtId="176" fontId="9" fillId="7" borderId="107" xfId="15" applyNumberFormat="1" applyFont="1" applyFill="1" applyBorder="1" applyAlignment="1">
      <alignment horizontal="center" vertical="center"/>
    </xf>
    <xf numFmtId="176" fontId="9" fillId="7" borderId="91" xfId="15" applyNumberFormat="1" applyFont="1" applyFill="1" applyBorder="1" applyAlignment="1">
      <alignment horizontal="right" vertical="center"/>
    </xf>
    <xf numFmtId="176" fontId="9" fillId="7" borderId="90" xfId="15" applyNumberFormat="1" applyFont="1" applyFill="1" applyBorder="1" applyAlignment="1">
      <alignment horizontal="right" vertical="center"/>
    </xf>
    <xf numFmtId="176" fontId="9" fillId="7" borderId="71" xfId="15" applyNumberFormat="1" applyFont="1" applyFill="1" applyBorder="1" applyAlignment="1">
      <alignment horizontal="center" vertical="center"/>
    </xf>
    <xf numFmtId="176" fontId="9" fillId="7" borderId="42" xfId="15" applyNumberFormat="1" applyFont="1" applyFill="1" applyBorder="1" applyAlignment="1">
      <alignment horizontal="center" vertical="center"/>
    </xf>
    <xf numFmtId="176" fontId="9" fillId="7" borderId="89" xfId="15" applyNumberFormat="1" applyFont="1" applyFill="1" applyBorder="1" applyAlignment="1">
      <alignment horizontal="center" vertical="center"/>
    </xf>
    <xf numFmtId="176" fontId="9" fillId="7" borderId="25" xfId="15" applyNumberFormat="1" applyFont="1" applyFill="1" applyBorder="1" applyAlignment="1">
      <alignment horizontal="right" vertical="center"/>
    </xf>
    <xf numFmtId="176" fontId="9" fillId="7" borderId="26" xfId="15" applyNumberFormat="1" applyFont="1" applyFill="1" applyBorder="1" applyAlignment="1">
      <alignment horizontal="right" vertical="center"/>
    </xf>
    <xf numFmtId="176" fontId="9" fillId="7" borderId="43" xfId="15" applyNumberFormat="1" applyFont="1" applyFill="1" applyBorder="1" applyAlignment="1">
      <alignment horizontal="right" vertical="center"/>
    </xf>
    <xf numFmtId="176" fontId="9" fillId="7" borderId="69" xfId="15" applyNumberFormat="1" applyFont="1" applyFill="1" applyBorder="1" applyAlignment="1">
      <alignment horizontal="center" vertical="center"/>
    </xf>
    <xf numFmtId="176" fontId="9" fillId="7" borderId="65" xfId="15" applyNumberFormat="1" applyFont="1" applyFill="1" applyBorder="1" applyAlignment="1">
      <alignment horizontal="center" vertical="center"/>
    </xf>
    <xf numFmtId="176" fontId="9" fillId="7" borderId="136" xfId="15" applyNumberFormat="1" applyFont="1" applyFill="1" applyBorder="1" applyAlignment="1">
      <alignment horizontal="center" vertical="center"/>
    </xf>
    <xf numFmtId="176" fontId="9" fillId="7" borderId="137" xfId="15" applyNumberFormat="1" applyFont="1" applyFill="1" applyBorder="1" applyAlignment="1">
      <alignment horizontal="right" vertical="center"/>
    </xf>
    <xf numFmtId="176" fontId="9" fillId="7" borderId="89" xfId="15" applyNumberFormat="1" applyFont="1" applyFill="1" applyBorder="1" applyAlignment="1">
      <alignment horizontal="right" vertical="center"/>
    </xf>
    <xf numFmtId="176" fontId="9" fillId="7" borderId="106" xfId="15" applyNumberFormat="1" applyFont="1" applyFill="1" applyBorder="1" applyAlignment="1">
      <alignment horizontal="right" vertical="center"/>
    </xf>
    <xf numFmtId="176" fontId="9" fillId="7" borderId="136" xfId="15" applyNumberFormat="1" applyFont="1" applyFill="1" applyBorder="1" applyAlignment="1">
      <alignment horizontal="right" vertical="center"/>
    </xf>
    <xf numFmtId="176" fontId="9" fillId="7" borderId="138" xfId="15" applyNumberFormat="1" applyFont="1" applyFill="1" applyBorder="1" applyAlignment="1">
      <alignment horizontal="right" vertical="center"/>
    </xf>
    <xf numFmtId="176" fontId="9" fillId="7" borderId="30" xfId="15" applyNumberFormat="1" applyFont="1" applyFill="1" applyBorder="1" applyAlignment="1">
      <alignment horizontal="right" vertical="center"/>
    </xf>
    <xf numFmtId="176" fontId="9" fillId="7" borderId="34" xfId="15" applyNumberFormat="1" applyFont="1" applyFill="1" applyBorder="1" applyAlignment="1">
      <alignment horizontal="right" vertical="center"/>
    </xf>
    <xf numFmtId="176" fontId="9" fillId="7" borderId="42" xfId="15" applyNumberFormat="1" applyFont="1" applyFill="1" applyBorder="1" applyAlignment="1">
      <alignment horizontal="right" vertical="center"/>
    </xf>
    <xf numFmtId="176" fontId="9" fillId="7" borderId="139" xfId="15" applyNumberFormat="1" applyFont="1" applyFill="1" applyBorder="1" applyAlignment="1">
      <alignment horizontal="right" vertical="center"/>
    </xf>
    <xf numFmtId="176" fontId="9" fillId="7" borderId="116" xfId="15" applyNumberFormat="1" applyFont="1" applyFill="1" applyBorder="1" applyAlignment="1">
      <alignment horizontal="right" vertical="center"/>
    </xf>
    <xf numFmtId="176" fontId="9" fillId="7" borderId="112" xfId="15" applyNumberFormat="1" applyFont="1" applyFill="1" applyBorder="1" applyAlignment="1">
      <alignment horizontal="right" vertical="center"/>
    </xf>
    <xf numFmtId="176" fontId="9" fillId="7" borderId="111" xfId="15" applyNumberFormat="1" applyFont="1" applyFill="1" applyBorder="1" applyAlignment="1">
      <alignment horizontal="right" vertical="center"/>
    </xf>
    <xf numFmtId="176" fontId="9" fillId="7" borderId="140" xfId="15" applyNumberFormat="1" applyFont="1" applyFill="1" applyBorder="1" applyAlignment="1">
      <alignment horizontal="right" vertical="center"/>
    </xf>
    <xf numFmtId="176" fontId="9" fillId="7" borderId="104" xfId="15" applyNumberFormat="1" applyFont="1" applyFill="1" applyBorder="1" applyAlignment="1">
      <alignment horizontal="right" vertical="center"/>
    </xf>
    <xf numFmtId="176" fontId="9" fillId="7" borderId="103" xfId="15" applyNumberFormat="1" applyFont="1" applyFill="1" applyBorder="1" applyAlignment="1">
      <alignment horizontal="right" vertical="center"/>
    </xf>
    <xf numFmtId="176" fontId="9" fillId="7" borderId="99" xfId="15" applyNumberFormat="1" applyFont="1" applyFill="1" applyBorder="1" applyAlignment="1">
      <alignment horizontal="right" vertical="center"/>
    </xf>
    <xf numFmtId="176" fontId="9" fillId="7" borderId="30" xfId="15" applyNumberFormat="1" applyFont="1" applyFill="1" applyBorder="1" applyAlignment="1">
      <alignment horizontal="center" vertical="center"/>
    </xf>
    <xf numFmtId="176" fontId="9" fillId="7" borderId="32" xfId="15" applyNumberFormat="1" applyFont="1" applyFill="1" applyBorder="1" applyAlignment="1">
      <alignment horizontal="center" vertical="center"/>
    </xf>
    <xf numFmtId="176" fontId="9" fillId="7" borderId="77" xfId="15" applyNumberFormat="1" applyFont="1" applyFill="1" applyBorder="1" applyAlignment="1">
      <alignment horizontal="right" vertical="center"/>
    </xf>
    <xf numFmtId="176" fontId="9" fillId="7" borderId="54" xfId="15" applyNumberFormat="1" applyFont="1" applyFill="1" applyBorder="1" applyAlignment="1">
      <alignment horizontal="right" vertical="center"/>
    </xf>
    <xf numFmtId="176" fontId="9" fillId="7" borderId="76" xfId="15" applyNumberFormat="1" applyFont="1" applyFill="1" applyBorder="1" applyAlignment="1">
      <alignment horizontal="right" vertical="center"/>
    </xf>
    <xf numFmtId="176" fontId="9" fillId="7" borderId="55" xfId="15" applyNumberFormat="1" applyFont="1" applyFill="1" applyBorder="1" applyAlignment="1">
      <alignment horizontal="right" vertical="center"/>
    </xf>
    <xf numFmtId="176" fontId="9" fillId="7" borderId="78" xfId="15" applyNumberFormat="1" applyFont="1" applyFill="1" applyBorder="1" applyAlignment="1">
      <alignment horizontal="right" vertical="center"/>
    </xf>
    <xf numFmtId="176" fontId="9" fillId="7" borderId="57" xfId="15" applyNumberFormat="1" applyFont="1" applyFill="1" applyBorder="1" applyAlignment="1">
      <alignment horizontal="right" vertical="center"/>
    </xf>
    <xf numFmtId="176" fontId="9" fillId="7" borderId="75" xfId="15" applyNumberFormat="1" applyFont="1" applyFill="1" applyBorder="1" applyAlignment="1">
      <alignment horizontal="right" vertical="center"/>
    </xf>
    <xf numFmtId="176" fontId="9" fillId="7" borderId="58" xfId="15" applyNumberFormat="1" applyFont="1" applyFill="1" applyBorder="1" applyAlignment="1">
      <alignment horizontal="right" vertical="center"/>
    </xf>
    <xf numFmtId="176" fontId="9" fillId="7" borderId="79" xfId="15" applyNumberFormat="1" applyFont="1" applyFill="1" applyBorder="1" applyAlignment="1">
      <alignment horizontal="right" vertical="center"/>
    </xf>
    <xf numFmtId="176" fontId="9" fillId="7" borderId="55" xfId="15" applyNumberFormat="1" applyFont="1" applyFill="1" applyBorder="1" applyAlignment="1">
      <alignment vertical="center"/>
    </xf>
    <xf numFmtId="176" fontId="9" fillId="7" borderId="80" xfId="15" applyNumberFormat="1" applyFont="1" applyFill="1" applyBorder="1" applyAlignment="1">
      <alignment horizontal="right" vertical="center"/>
    </xf>
    <xf numFmtId="176" fontId="9" fillId="7" borderId="58" xfId="15" applyNumberFormat="1" applyFont="1" applyFill="1" applyBorder="1" applyAlignment="1">
      <alignment vertical="center"/>
    </xf>
    <xf numFmtId="178" fontId="9" fillId="7" borderId="17" xfId="17" applyNumberFormat="1" applyFont="1" applyFill="1" applyBorder="1" applyAlignment="1">
      <alignment horizontal="right" vertical="center"/>
    </xf>
    <xf numFmtId="178" fontId="9" fillId="7" borderId="23" xfId="17" applyNumberFormat="1" applyFont="1" applyFill="1" applyBorder="1" applyAlignment="1">
      <alignment horizontal="right" vertical="center"/>
    </xf>
    <xf numFmtId="178" fontId="9" fillId="7" borderId="70" xfId="17" applyNumberFormat="1" applyFont="1" applyFill="1" applyBorder="1" applyAlignment="1">
      <alignment horizontal="right" vertical="center"/>
    </xf>
    <xf numFmtId="178" fontId="9" fillId="7" borderId="18" xfId="17" applyNumberFormat="1" applyFont="1" applyFill="1" applyBorder="1" applyAlignment="1">
      <alignment horizontal="right" vertical="center"/>
    </xf>
    <xf numFmtId="178" fontId="9" fillId="7" borderId="24" xfId="17" applyNumberFormat="1" applyFont="1" applyFill="1" applyBorder="1" applyAlignment="1">
      <alignment horizontal="right" vertical="center"/>
    </xf>
    <xf numFmtId="178" fontId="9" fillId="7" borderId="24" xfId="17" applyNumberFormat="1" applyFont="1" applyFill="1" applyBorder="1" applyAlignment="1">
      <alignment horizontal="center" vertical="center"/>
    </xf>
    <xf numFmtId="178" fontId="9" fillId="7" borderId="19" xfId="17" applyNumberFormat="1" applyFont="1" applyFill="1" applyBorder="1" applyAlignment="1">
      <alignment horizontal="right" vertical="center"/>
    </xf>
    <xf numFmtId="178" fontId="9" fillId="7" borderId="37" xfId="17" applyNumberFormat="1" applyFont="1" applyFill="1" applyBorder="1" applyAlignment="1">
      <alignment horizontal="right" vertical="center"/>
    </xf>
    <xf numFmtId="178" fontId="9" fillId="7" borderId="82" xfId="17" applyNumberFormat="1" applyFont="1" applyFill="1" applyBorder="1" applyAlignment="1">
      <alignment horizontal="right" vertical="center"/>
    </xf>
    <xf numFmtId="178" fontId="9" fillId="7" borderId="20" xfId="17" applyNumberFormat="1" applyFont="1" applyFill="1" applyBorder="1" applyAlignment="1">
      <alignment horizontal="right" vertical="center"/>
    </xf>
    <xf numFmtId="178" fontId="9" fillId="7" borderId="38" xfId="17" applyNumberFormat="1" applyFont="1" applyFill="1" applyBorder="1" applyAlignment="1">
      <alignment horizontal="right" vertical="center"/>
    </xf>
    <xf numFmtId="178" fontId="9" fillId="7" borderId="38" xfId="17" applyNumberFormat="1" applyFont="1" applyFill="1" applyBorder="1" applyAlignment="1">
      <alignment horizontal="center" vertical="center"/>
    </xf>
    <xf numFmtId="207" fontId="9" fillId="7" borderId="18" xfId="17" applyNumberFormat="1" applyFont="1" applyFill="1" applyBorder="1" applyAlignment="1">
      <alignment horizontal="right" vertical="center"/>
    </xf>
    <xf numFmtId="207" fontId="9" fillId="7" borderId="23" xfId="17" applyNumberFormat="1" applyFont="1" applyFill="1" applyBorder="1" applyAlignment="1">
      <alignment horizontal="right" vertical="center"/>
    </xf>
    <xf numFmtId="207" fontId="9" fillId="7" borderId="70" xfId="17" applyNumberFormat="1" applyFont="1" applyFill="1" applyBorder="1" applyAlignment="1">
      <alignment horizontal="right" vertical="center"/>
    </xf>
    <xf numFmtId="207" fontId="9" fillId="7" borderId="33" xfId="17" applyNumberFormat="1" applyFont="1" applyFill="1" applyBorder="1" applyAlignment="1">
      <alignment horizontal="right" vertical="center"/>
    </xf>
    <xf numFmtId="207" fontId="9" fillId="7" borderId="33" xfId="17" applyNumberFormat="1" applyFont="1" applyFill="1" applyBorder="1" applyAlignment="1">
      <alignment horizontal="center" vertical="center"/>
    </xf>
    <xf numFmtId="207" fontId="9" fillId="7" borderId="20" xfId="17" applyNumberFormat="1" applyFont="1" applyFill="1" applyBorder="1" applyAlignment="1">
      <alignment horizontal="right" vertical="center"/>
    </xf>
    <xf numFmtId="207" fontId="9" fillId="7" borderId="37" xfId="17" applyNumberFormat="1" applyFont="1" applyFill="1" applyBorder="1" applyAlignment="1">
      <alignment horizontal="right" vertical="center"/>
    </xf>
    <xf numFmtId="207" fontId="9" fillId="7" borderId="82" xfId="17" applyNumberFormat="1" applyFont="1" applyFill="1" applyBorder="1" applyAlignment="1">
      <alignment horizontal="right" vertical="center"/>
    </xf>
    <xf numFmtId="207" fontId="9" fillId="7" borderId="38" xfId="17" applyNumberFormat="1" applyFont="1" applyFill="1" applyBorder="1" applyAlignment="1">
      <alignment horizontal="right" vertical="center"/>
    </xf>
    <xf numFmtId="207" fontId="9" fillId="7" borderId="38" xfId="17" applyNumberFormat="1" applyFont="1" applyFill="1" applyBorder="1" applyAlignment="1">
      <alignment horizontal="center" vertical="center"/>
    </xf>
    <xf numFmtId="1" fontId="9" fillId="5" borderId="9" xfId="0" applyNumberFormat="1" applyFont="1" applyFill="1" applyBorder="1" applyAlignment="1">
      <alignment horizontal="right" vertical="center"/>
    </xf>
    <xf numFmtId="1" fontId="9" fillId="3" borderId="39" xfId="0" applyNumberFormat="1" applyFont="1" applyFill="1" applyBorder="1" applyAlignment="1">
      <alignment horizontal="right" vertical="center"/>
    </xf>
    <xf numFmtId="177" fontId="9" fillId="5" borderId="24" xfId="0" applyNumberFormat="1" applyFont="1" applyFill="1" applyBorder="1" applyAlignment="1">
      <alignment horizontal="right" vertical="center"/>
    </xf>
    <xf numFmtId="177" fontId="9" fillId="5" borderId="38" xfId="0" applyNumberFormat="1" applyFont="1" applyFill="1" applyBorder="1" applyAlignment="1">
      <alignment horizontal="right" vertical="center"/>
    </xf>
    <xf numFmtId="176" fontId="9" fillId="2" borderId="58" xfId="15" applyNumberFormat="1" applyFont="1" applyFill="1" applyBorder="1" applyAlignment="1">
      <alignment horizontal="right" vertical="center"/>
    </xf>
    <xf numFmtId="1" fontId="24" fillId="2" borderId="87" xfId="0" applyNumberFormat="1" applyFont="1" applyFill="1" applyBorder="1" applyAlignment="1">
      <alignment horizontal="right" vertical="center"/>
    </xf>
    <xf numFmtId="1" fontId="24" fillId="2" borderId="58" xfId="0" applyNumberFormat="1" applyFont="1" applyFill="1" applyBorder="1" applyAlignment="1">
      <alignment horizontal="right" vertical="center"/>
    </xf>
    <xf numFmtId="176" fontId="9" fillId="2" borderId="91" xfId="15" applyNumberFormat="1" applyFont="1" applyFill="1" applyBorder="1" applyAlignment="1">
      <alignment horizontal="center" vertical="center"/>
    </xf>
    <xf numFmtId="0" fontId="3" fillId="2" borderId="40" xfId="0" applyFont="1" applyFill="1" applyBorder="1" applyAlignment="1">
      <alignment horizontal="center" vertical="center"/>
    </xf>
    <xf numFmtId="176" fontId="9" fillId="2" borderId="27" xfId="15" applyNumberFormat="1" applyFont="1" applyFill="1" applyBorder="1" applyAlignment="1">
      <alignment horizontal="center" vertical="center"/>
    </xf>
    <xf numFmtId="176" fontId="3" fillId="3" borderId="13" xfId="15" applyNumberFormat="1" applyFont="1" applyFill="1" applyBorder="1" applyAlignment="1">
      <alignment horizontal="center" vertical="center"/>
    </xf>
    <xf numFmtId="176" fontId="3" fillId="3" borderId="35" xfId="15" applyNumberFormat="1" applyFont="1" applyFill="1" applyBorder="1" applyAlignment="1">
      <alignment horizontal="center" vertical="center"/>
    </xf>
    <xf numFmtId="55" fontId="26" fillId="5" borderId="39" xfId="0" applyNumberFormat="1" applyFont="1" applyFill="1" applyBorder="1" applyAlignment="1">
      <alignment horizontal="center" vertical="center"/>
    </xf>
    <xf numFmtId="9" fontId="3" fillId="3" borderId="88" xfId="15" applyFont="1" applyFill="1" applyBorder="1" applyAlignment="1">
      <alignment horizontal="center" vertical="center"/>
    </xf>
    <xf numFmtId="1" fontId="3" fillId="5" borderId="10" xfId="0" applyNumberFormat="1" applyFont="1" applyFill="1" applyBorder="1" applyAlignment="1">
      <alignment horizontal="right" vertical="center"/>
    </xf>
    <xf numFmtId="1" fontId="3" fillId="5" borderId="0" xfId="0" applyNumberFormat="1" applyFont="1" applyFill="1" applyBorder="1" applyAlignment="1">
      <alignment horizontal="right" vertical="center"/>
    </xf>
    <xf numFmtId="55" fontId="3" fillId="5" borderId="0" xfId="0" applyNumberFormat="1" applyFont="1" applyFill="1" applyBorder="1" applyAlignment="1">
      <alignment horizontal="center" vertical="center"/>
    </xf>
    <xf numFmtId="1" fontId="24" fillId="5" borderId="15" xfId="0" applyNumberFormat="1" applyFont="1" applyFill="1" applyBorder="1" applyAlignment="1">
      <alignment horizontal="right" vertical="center"/>
    </xf>
    <xf numFmtId="1" fontId="24" fillId="3" borderId="78" xfId="0" applyNumberFormat="1" applyFont="1" applyFill="1" applyBorder="1" applyAlignment="1">
      <alignment horizontal="right" vertical="center"/>
    </xf>
    <xf numFmtId="9" fontId="3" fillId="5" borderId="13" xfId="15" applyFont="1" applyFill="1" applyBorder="1" applyAlignment="1">
      <alignment horizontal="center" vertical="center"/>
    </xf>
    <xf numFmtId="9" fontId="3" fillId="5" borderId="132" xfId="15" applyFont="1" applyFill="1" applyBorder="1" applyAlignment="1">
      <alignment horizontal="center" vertical="center"/>
    </xf>
    <xf numFmtId="9" fontId="3" fillId="5" borderId="11" xfId="15" applyFont="1" applyFill="1" applyBorder="1" applyAlignment="1">
      <alignment horizontal="center" vertical="center"/>
    </xf>
    <xf numFmtId="9" fontId="3" fillId="5" borderId="88" xfId="15" applyFont="1" applyFill="1" applyBorder="1" applyAlignment="1">
      <alignment horizontal="center" vertical="center"/>
    </xf>
    <xf numFmtId="0" fontId="1" fillId="2" borderId="11" xfId="0" applyFont="1" applyFill="1" applyBorder="1" applyAlignment="1">
      <alignment horizontal="center" vertical="center"/>
    </xf>
    <xf numFmtId="55" fontId="24" fillId="2" borderId="6" xfId="0" applyNumberFormat="1" applyFont="1" applyFill="1" applyBorder="1" applyAlignment="1">
      <alignment horizontal="center" vertical="center"/>
    </xf>
    <xf numFmtId="0" fontId="0" fillId="2" borderId="0"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41" xfId="0" applyFont="1" applyFill="1" applyBorder="1" applyAlignment="1">
      <alignment horizontal="center" vertical="center"/>
    </xf>
    <xf numFmtId="0" fontId="0" fillId="4" borderId="141" xfId="0" applyFont="1" applyFill="1" applyBorder="1" applyAlignment="1">
      <alignment horizontal="center" vertical="center"/>
    </xf>
    <xf numFmtId="55" fontId="9" fillId="3" borderId="30" xfId="0" applyNumberFormat="1" applyFont="1" applyFill="1" applyBorder="1" applyAlignment="1">
      <alignment horizontal="center" vertical="center"/>
    </xf>
    <xf numFmtId="55" fontId="9" fillId="3" borderId="41" xfId="0" applyNumberFormat="1" applyFont="1" applyFill="1" applyBorder="1" applyAlignment="1">
      <alignment horizontal="center" vertical="center"/>
    </xf>
    <xf numFmtId="55" fontId="9" fillId="3" borderId="0" xfId="0" applyNumberFormat="1" applyFont="1" applyFill="1" applyBorder="1" applyAlignment="1">
      <alignment horizontal="center" vertical="center"/>
    </xf>
    <xf numFmtId="0" fontId="6" fillId="3" borderId="11" xfId="0" applyFont="1" applyFill="1" applyBorder="1" applyAlignment="1">
      <alignment horizontal="center" vertical="center"/>
    </xf>
    <xf numFmtId="176" fontId="24" fillId="3" borderId="33" xfId="15" applyNumberFormat="1" applyFont="1" applyFill="1" applyBorder="1" applyAlignment="1">
      <alignment horizontal="right" vertical="center"/>
    </xf>
    <xf numFmtId="0" fontId="22" fillId="0" borderId="0" xfId="0" applyFont="1" applyAlignment="1">
      <alignment horizontal="center"/>
    </xf>
    <xf numFmtId="0" fontId="15" fillId="0" borderId="0" xfId="0" applyFont="1" applyAlignment="1">
      <alignment horizontal="center"/>
    </xf>
    <xf numFmtId="0" fontId="0" fillId="4" borderId="12" xfId="0" applyFont="1" applyFill="1" applyBorder="1" applyAlignment="1">
      <alignment horizontal="center" vertical="center"/>
    </xf>
    <xf numFmtId="55" fontId="24" fillId="2" borderId="39" xfId="0" applyNumberFormat="1" applyFont="1" applyFill="1" applyBorder="1" applyAlignment="1">
      <alignment horizontal="center" vertical="center"/>
    </xf>
    <xf numFmtId="0" fontId="29" fillId="2"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0"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0" xfId="0" applyFont="1" applyFill="1" applyBorder="1" applyAlignment="1">
      <alignment horizontal="center" vertical="center"/>
    </xf>
    <xf numFmtId="0" fontId="6" fillId="2" borderId="11" xfId="0" applyFont="1" applyFill="1" applyBorder="1" applyAlignment="1">
      <alignment horizontal="center" vertical="center"/>
    </xf>
    <xf numFmtId="55" fontId="26" fillId="3" borderId="6" xfId="0" applyNumberFormat="1" applyFont="1" applyFill="1" applyBorder="1" applyAlignment="1">
      <alignment horizontal="center" vertical="center"/>
    </xf>
    <xf numFmtId="55" fontId="26" fillId="3" borderId="39" xfId="0" applyNumberFormat="1" applyFont="1" applyFill="1" applyBorder="1" applyAlignment="1">
      <alignment horizontal="center" vertical="center"/>
    </xf>
    <xf numFmtId="0" fontId="28" fillId="3" borderId="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41"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11" xfId="0" applyFont="1" applyFill="1" applyBorder="1" applyAlignment="1">
      <alignment horizontal="center" vertical="center"/>
    </xf>
    <xf numFmtId="0" fontId="3" fillId="5" borderId="30" xfId="0" applyFont="1" applyFill="1" applyBorder="1" applyAlignment="1">
      <alignment horizontal="center" vertical="center"/>
    </xf>
    <xf numFmtId="0" fontId="3" fillId="5" borderId="41"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13" xfId="0" applyFont="1" applyFill="1" applyBorder="1" applyAlignment="1">
      <alignment horizontal="center" vertical="center"/>
    </xf>
    <xf numFmtId="0" fontId="3" fillId="4" borderId="11" xfId="0" applyFont="1" applyFill="1" applyBorder="1" applyAlignment="1">
      <alignment horizontal="center" vertical="center"/>
    </xf>
    <xf numFmtId="0" fontId="9" fillId="2" borderId="10"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0" xfId="0" applyFont="1" applyFill="1" applyBorder="1" applyAlignment="1">
      <alignment horizontal="center" vertical="center"/>
    </xf>
    <xf numFmtId="0" fontId="4" fillId="3" borderId="11" xfId="0" applyFont="1" applyFill="1" applyBorder="1" applyAlignment="1">
      <alignment horizontal="center" vertical="center"/>
    </xf>
    <xf numFmtId="55" fontId="26" fillId="5" borderId="6" xfId="0" applyNumberFormat="1" applyFont="1" applyFill="1" applyBorder="1" applyAlignment="1">
      <alignment horizontal="center" vertical="center"/>
    </xf>
    <xf numFmtId="55" fontId="26" fillId="5" borderId="39" xfId="0" applyNumberFormat="1" applyFont="1" applyFill="1" applyBorder="1" applyAlignment="1">
      <alignment horizontal="center" vertical="center"/>
    </xf>
    <xf numFmtId="0" fontId="28" fillId="5" borderId="9" xfId="0" applyFont="1" applyFill="1" applyBorder="1" applyAlignment="1">
      <alignment horizontal="center" vertical="center"/>
    </xf>
    <xf numFmtId="0" fontId="3"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1" xfId="0" applyFont="1" applyFill="1" applyBorder="1" applyAlignment="1">
      <alignment horizontal="center" vertical="center"/>
    </xf>
    <xf numFmtId="55" fontId="3" fillId="5" borderId="39" xfId="0" applyNumberFormat="1" applyFont="1" applyFill="1" applyBorder="1" applyAlignment="1">
      <alignment horizontal="center" vertical="center"/>
    </xf>
    <xf numFmtId="0" fontId="4" fillId="5" borderId="39" xfId="0" applyFont="1" applyFill="1" applyBorder="1" applyAlignment="1">
      <alignment horizontal="center" vertical="center"/>
    </xf>
    <xf numFmtId="0" fontId="4" fillId="5" borderId="0"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41"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5" xfId="0" applyFont="1" applyFill="1" applyBorder="1" applyAlignment="1">
      <alignment horizontal="center" vertical="center"/>
    </xf>
    <xf numFmtId="55" fontId="9" fillId="2" borderId="39" xfId="0" applyNumberFormat="1" applyFont="1" applyFill="1" applyBorder="1" applyAlignment="1">
      <alignment horizontal="center" vertical="center"/>
    </xf>
    <xf numFmtId="0" fontId="6" fillId="2" borderId="9" xfId="0" applyFont="1" applyFill="1" applyBorder="1" applyAlignment="1">
      <alignment horizontal="center" vertical="center"/>
    </xf>
    <xf numFmtId="55" fontId="3" fillId="3" borderId="39" xfId="0" applyNumberFormat="1" applyFont="1" applyFill="1" applyBorder="1" applyAlignment="1">
      <alignment horizontal="center" vertical="center"/>
    </xf>
    <xf numFmtId="0" fontId="4" fillId="3" borderId="9" xfId="0" applyFont="1" applyFill="1" applyBorder="1" applyAlignment="1">
      <alignment horizontal="center" vertical="center"/>
    </xf>
    <xf numFmtId="0" fontId="6" fillId="3" borderId="0" xfId="0" applyFont="1" applyFill="1" applyBorder="1" applyAlignment="1">
      <alignment horizontal="center" vertical="center"/>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0" xfId="0" applyFont="1" applyFill="1" applyBorder="1" applyAlignment="1">
      <alignment horizontal="center" vertical="center"/>
    </xf>
    <xf numFmtId="0" fontId="0" fillId="4" borderId="60" xfId="0" applyFont="1" applyFill="1" applyBorder="1" applyAlignment="1">
      <alignment horizontal="center" vertical="center"/>
    </xf>
    <xf numFmtId="55" fontId="24" fillId="2" borderId="0" xfId="0" applyNumberFormat="1" applyFont="1" applyFill="1" applyBorder="1" applyAlignment="1">
      <alignment horizontal="center" vertical="center"/>
    </xf>
    <xf numFmtId="0" fontId="29" fillId="2" borderId="11"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11" xfId="0" applyFont="1" applyFill="1" applyBorder="1" applyAlignment="1">
      <alignment horizontal="center" vertical="center"/>
    </xf>
    <xf numFmtId="55" fontId="30" fillId="2" borderId="39" xfId="0" applyNumberFormat="1" applyFont="1" applyFill="1" applyBorder="1" applyAlignment="1">
      <alignment horizontal="center" vertical="center"/>
    </xf>
    <xf numFmtId="0" fontId="31" fillId="2" borderId="9" xfId="0" applyFont="1" applyFill="1" applyBorder="1" applyAlignment="1">
      <alignment horizontal="center" vertical="center"/>
    </xf>
    <xf numFmtId="55" fontId="9" fillId="2" borderId="6" xfId="0" applyNumberFormat="1" applyFont="1" applyFill="1" applyBorder="1" applyAlignment="1">
      <alignment horizontal="center" vertical="center"/>
    </xf>
    <xf numFmtId="0" fontId="28" fillId="5" borderId="39"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5" xfId="0" applyFont="1" applyFill="1" applyBorder="1" applyAlignment="1">
      <alignment horizontal="center" vertical="center"/>
    </xf>
    <xf numFmtId="0" fontId="9" fillId="2"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41" xfId="0" applyFont="1" applyFill="1" applyBorder="1" applyAlignment="1">
      <alignment horizontal="center" vertical="center"/>
    </xf>
    <xf numFmtId="55" fontId="9" fillId="3" borderId="10" xfId="0" applyNumberFormat="1" applyFont="1" applyFill="1" applyBorder="1" applyAlignment="1">
      <alignment horizontal="center" vertical="center"/>
    </xf>
    <xf numFmtId="55" fontId="9" fillId="3" borderId="11" xfId="0" applyNumberFormat="1" applyFont="1" applyFill="1" applyBorder="1" applyAlignment="1">
      <alignment horizontal="center" vertical="center"/>
    </xf>
    <xf numFmtId="0" fontId="0" fillId="2" borderId="3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0" xfId="0" applyFont="1" applyFill="1" applyBorder="1" applyAlignment="1">
      <alignment horizontal="center" vertical="center"/>
    </xf>
    <xf numFmtId="0" fontId="0" fillId="4" borderId="60" xfId="0" applyFont="1" applyFill="1" applyBorder="1" applyAlignment="1">
      <alignment horizontal="center" vertical="center"/>
    </xf>
    <xf numFmtId="55" fontId="27" fillId="2" borderId="6" xfId="0" applyNumberFormat="1" applyFont="1" applyFill="1" applyBorder="1" applyAlignment="1">
      <alignment horizontal="center" vertical="center"/>
    </xf>
    <xf numFmtId="55" fontId="27" fillId="2" borderId="39" xfId="0" applyNumberFormat="1" applyFont="1" applyFill="1" applyBorder="1" applyAlignment="1">
      <alignment horizontal="center" vertical="center"/>
    </xf>
    <xf numFmtId="55" fontId="27" fillId="2" borderId="9" xfId="0" applyNumberFormat="1" applyFont="1" applyFill="1" applyBorder="1" applyAlignment="1">
      <alignment horizontal="center" vertical="center"/>
    </xf>
    <xf numFmtId="55" fontId="26" fillId="3" borderId="9" xfId="0" applyNumberFormat="1" applyFont="1" applyFill="1" applyBorder="1" applyAlignment="1">
      <alignment horizontal="center" vertical="center"/>
    </xf>
    <xf numFmtId="0" fontId="3" fillId="5" borderId="11"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0" xfId="0" applyFont="1" applyFill="1" applyBorder="1" applyAlignment="1">
      <alignment horizontal="center" vertical="center"/>
    </xf>
    <xf numFmtId="0" fontId="36" fillId="2" borderId="11" xfId="0" applyFont="1" applyFill="1" applyBorder="1" applyAlignment="1">
      <alignment horizontal="center" vertical="center"/>
    </xf>
    <xf numFmtId="0" fontId="34" fillId="3" borderId="0" xfId="0" applyFont="1" applyFill="1" applyBorder="1" applyAlignment="1">
      <alignment horizontal="center" vertical="center"/>
    </xf>
    <xf numFmtId="0" fontId="35" fillId="3" borderId="11" xfId="0" applyFont="1" applyFill="1" applyBorder="1" applyAlignment="1">
      <alignment horizontal="center" vertical="center"/>
    </xf>
    <xf numFmtId="0" fontId="34" fillId="5" borderId="10" xfId="0" applyFont="1" applyFill="1" applyBorder="1" applyAlignment="1">
      <alignment horizontal="center" vertical="center"/>
    </xf>
    <xf numFmtId="0" fontId="34" fillId="5" borderId="0" xfId="0" applyFont="1" applyFill="1" applyBorder="1" applyAlignment="1">
      <alignment horizontal="center" vertical="center"/>
    </xf>
    <xf numFmtId="0" fontId="35" fillId="5" borderId="11"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3" xfId="0" applyFont="1" applyFill="1" applyBorder="1" applyAlignment="1">
      <alignment horizontal="center" vertical="center"/>
    </xf>
    <xf numFmtId="0" fontId="28" fillId="3" borderId="39"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67"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21" xfId="0" applyFont="1" applyFill="1" applyBorder="1" applyAlignment="1">
      <alignment horizontal="center" vertical="center"/>
    </xf>
    <xf numFmtId="0" fontId="7" fillId="4" borderId="0" xfId="0" applyFont="1" applyFill="1" applyBorder="1" applyAlignment="1">
      <alignment horizontal="center" vertical="center"/>
    </xf>
    <xf numFmtId="0" fontId="27" fillId="4" borderId="25" xfId="0" applyFont="1" applyFill="1" applyBorder="1" applyAlignment="1">
      <alignment horizontal="center" vertical="center"/>
    </xf>
    <xf numFmtId="0" fontId="27" fillId="4" borderId="26" xfId="0" applyFont="1" applyFill="1" applyBorder="1" applyAlignment="1">
      <alignment horizontal="center" vertical="center"/>
    </xf>
    <xf numFmtId="0" fontId="0" fillId="4" borderId="18" xfId="0" applyFont="1" applyFill="1" applyBorder="1" applyAlignment="1">
      <alignment horizontal="center" vertical="center"/>
    </xf>
    <xf numFmtId="0" fontId="27" fillId="4" borderId="34" xfId="0" applyFont="1" applyFill="1" applyBorder="1" applyAlignment="1">
      <alignment horizontal="center" vertical="center"/>
    </xf>
    <xf numFmtId="0" fontId="27" fillId="4" borderId="42" xfId="0" applyFont="1" applyFill="1" applyBorder="1" applyAlignment="1">
      <alignment horizontal="center" vertical="center"/>
    </xf>
    <xf numFmtId="0" fontId="9" fillId="4" borderId="141" xfId="0" applyFont="1" applyFill="1" applyBorder="1" applyAlignment="1">
      <alignment horizontal="center" vertical="center"/>
    </xf>
    <xf numFmtId="0" fontId="27" fillId="4" borderId="14"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14" xfId="0" applyFont="1" applyFill="1" applyBorder="1" applyAlignment="1">
      <alignment horizontal="center" vertical="center"/>
    </xf>
    <xf numFmtId="0" fontId="0" fillId="4" borderId="81" xfId="0" applyFont="1" applyFill="1" applyBorder="1" applyAlignment="1">
      <alignment horizontal="center" vertical="center"/>
    </xf>
    <xf numFmtId="0" fontId="27" fillId="0" borderId="26" xfId="0" applyFont="1" applyBorder="1" applyAlignment="1">
      <alignment horizontal="center" vertical="center"/>
    </xf>
    <xf numFmtId="0" fontId="0" fillId="4" borderId="3"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3"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0" xfId="0" applyFont="1" applyFill="1" applyBorder="1" applyAlignment="1">
      <alignment horizontal="center" vertical="center"/>
    </xf>
    <xf numFmtId="0" fontId="4" fillId="3" borderId="0"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20" xfId="0" applyFont="1" applyFill="1" applyBorder="1" applyAlignment="1">
      <alignment horizontal="center" vertical="center"/>
    </xf>
    <xf numFmtId="0" fontId="0" fillId="0" borderId="132" xfId="0" applyBorder="1" applyAlignment="1">
      <alignment horizontal="center" vertical="center"/>
    </xf>
    <xf numFmtId="9" fontId="3" fillId="3" borderId="96" xfId="15" applyFont="1" applyFill="1" applyBorder="1" applyAlignment="1">
      <alignment horizontal="center" vertical="center"/>
    </xf>
    <xf numFmtId="0" fontId="0" fillId="0" borderId="92" xfId="0" applyFont="1" applyBorder="1" applyAlignment="1">
      <alignment horizontal="center" vertical="center"/>
    </xf>
    <xf numFmtId="0" fontId="0" fillId="0" borderId="14" xfId="0" applyBorder="1" applyAlignment="1">
      <alignment horizontal="center" vertical="center"/>
    </xf>
    <xf numFmtId="0" fontId="27" fillId="0" borderId="14" xfId="0" applyFont="1" applyBorder="1" applyAlignment="1">
      <alignment horizontal="center" vertical="center"/>
    </xf>
    <xf numFmtId="0" fontId="7" fillId="4" borderId="6" xfId="0" applyFont="1" applyFill="1" applyBorder="1" applyAlignment="1">
      <alignment horizontal="center" vertical="center"/>
    </xf>
    <xf numFmtId="0" fontId="7" fillId="4" borderId="9" xfId="0" applyFont="1" applyFill="1" applyBorder="1" applyAlignment="1">
      <alignment horizontal="center" vertical="center"/>
    </xf>
    <xf numFmtId="0" fontId="0" fillId="0" borderId="21" xfId="0" applyBorder="1" applyAlignment="1">
      <alignment horizontal="center" vertical="center"/>
    </xf>
    <xf numFmtId="0" fontId="0" fillId="0" borderId="92" xfId="0" applyBorder="1" applyAlignment="1">
      <alignment horizontal="center" vertical="center"/>
    </xf>
    <xf numFmtId="0" fontId="0" fillId="4" borderId="132"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13" xfId="0" applyFont="1" applyFill="1" applyBorder="1" applyAlignment="1">
      <alignment horizontal="center" vertical="center"/>
    </xf>
    <xf numFmtId="1" fontId="3" fillId="3" borderId="121" xfId="0" applyNumberFormat="1" applyFont="1" applyFill="1" applyBorder="1" applyAlignment="1">
      <alignment horizontal="right" vertical="center"/>
    </xf>
    <xf numFmtId="0" fontId="0" fillId="0" borderId="64" xfId="0" applyBorder="1" applyAlignment="1">
      <alignment horizontal="right" vertical="center"/>
    </xf>
    <xf numFmtId="0" fontId="0" fillId="4" borderId="68" xfId="0" applyFont="1" applyFill="1" applyBorder="1" applyAlignment="1">
      <alignment horizontal="center" vertical="center"/>
    </xf>
    <xf numFmtId="0" fontId="0" fillId="0" borderId="14" xfId="0" applyBorder="1" applyAlignment="1">
      <alignment/>
    </xf>
    <xf numFmtId="0" fontId="27" fillId="0" borderId="42" xfId="0" applyFont="1" applyBorder="1" applyAlignment="1">
      <alignment horizontal="center" vertical="center"/>
    </xf>
    <xf numFmtId="176" fontId="3" fillId="3" borderId="123" xfId="15" applyNumberFormat="1" applyFont="1" applyFill="1" applyBorder="1" applyAlignment="1" quotePrefix="1">
      <alignment horizontal="center" vertical="center"/>
    </xf>
    <xf numFmtId="0" fontId="0" fillId="0" borderId="142" xfId="0" applyBorder="1" applyAlignment="1">
      <alignment horizontal="center" vertical="center"/>
    </xf>
    <xf numFmtId="55" fontId="26" fillId="3" borderId="143" xfId="0" applyNumberFormat="1" applyFont="1" applyFill="1" applyBorder="1" applyAlignment="1">
      <alignment horizontal="center" vertical="top" wrapText="1"/>
    </xf>
    <xf numFmtId="55" fontId="26" fillId="3" borderId="48" xfId="0" applyNumberFormat="1" applyFont="1" applyFill="1" applyBorder="1" applyAlignment="1">
      <alignment horizontal="center" vertical="top"/>
    </xf>
    <xf numFmtId="55" fontId="26" fillId="3" borderId="142" xfId="0" applyNumberFormat="1" applyFont="1" applyFill="1" applyBorder="1" applyAlignment="1">
      <alignment horizontal="center" vertical="top"/>
    </xf>
    <xf numFmtId="0" fontId="27" fillId="4" borderId="100" xfId="0" applyFont="1" applyFill="1" applyBorder="1" applyAlignment="1">
      <alignment horizontal="center" vertical="center"/>
    </xf>
    <xf numFmtId="0" fontId="27" fillId="4" borderId="98" xfId="0" applyFont="1" applyFill="1" applyBorder="1" applyAlignment="1">
      <alignment horizontal="center" vertical="center"/>
    </xf>
    <xf numFmtId="0" fontId="27" fillId="4" borderId="81" xfId="0" applyFont="1" applyFill="1" applyBorder="1" applyAlignment="1">
      <alignment horizontal="center" vertical="center"/>
    </xf>
    <xf numFmtId="0" fontId="0" fillId="4" borderId="12" xfId="0" applyFont="1" applyFill="1" applyBorder="1" applyAlignment="1">
      <alignment horizontal="center"/>
    </xf>
    <xf numFmtId="0" fontId="0" fillId="4" borderId="141" xfId="0" applyFont="1" applyFill="1" applyBorder="1" applyAlignment="1">
      <alignment horizontal="center"/>
    </xf>
    <xf numFmtId="0" fontId="0" fillId="0" borderId="26" xfId="0" applyBorder="1" applyAlignment="1">
      <alignment/>
    </xf>
    <xf numFmtId="0" fontId="0" fillId="0" borderId="48" xfId="0" applyBorder="1" applyAlignment="1">
      <alignment/>
    </xf>
    <xf numFmtId="0" fontId="0" fillId="0" borderId="142" xfId="0" applyBorder="1" applyAlignment="1">
      <alignment/>
    </xf>
    <xf numFmtId="0" fontId="7" fillId="4" borderId="39" xfId="0" applyFont="1" applyFill="1" applyBorder="1" applyAlignment="1">
      <alignment horizontal="center" vertical="center"/>
    </xf>
    <xf numFmtId="176" fontId="9" fillId="3" borderId="92" xfId="15" applyNumberFormat="1" applyFont="1" applyFill="1" applyBorder="1" applyAlignment="1">
      <alignment horizontal="right" vertical="center"/>
    </xf>
    <xf numFmtId="176" fontId="9" fillId="2" borderId="12" xfId="15" applyNumberFormat="1" applyFont="1" applyFill="1" applyBorder="1" applyAlignment="1">
      <alignment horizontal="right" vertical="center"/>
    </xf>
    <xf numFmtId="176" fontId="9" fillId="2" borderId="72" xfId="15" applyNumberFormat="1" applyFont="1" applyFill="1" applyBorder="1" applyAlignment="1">
      <alignment horizontal="right" vertical="center"/>
    </xf>
    <xf numFmtId="176" fontId="9" fillId="2" borderId="141" xfId="15" applyNumberFormat="1" applyFont="1" applyFill="1" applyBorder="1" applyAlignment="1">
      <alignment horizontal="right" vertical="center"/>
    </xf>
    <xf numFmtId="176" fontId="9" fillId="2" borderId="92" xfId="15" applyNumberFormat="1" applyFont="1" applyFill="1" applyBorder="1" applyAlignment="1">
      <alignment horizontal="right" vertical="center"/>
    </xf>
    <xf numFmtId="176" fontId="9" fillId="2" borderId="3" xfId="15" applyNumberFormat="1" applyFont="1" applyFill="1" applyBorder="1" applyAlignment="1">
      <alignment horizontal="right" vertical="center"/>
    </xf>
    <xf numFmtId="176" fontId="24" fillId="3" borderId="8" xfId="15" applyNumberFormat="1" applyFont="1" applyFill="1" applyBorder="1" applyAlignment="1">
      <alignment horizontal="right" vertical="center"/>
    </xf>
    <xf numFmtId="176" fontId="24" fillId="2" borderId="44" xfId="15" applyNumberFormat="1" applyFont="1" applyFill="1" applyBorder="1" applyAlignment="1">
      <alignment horizontal="right" vertical="center"/>
    </xf>
    <xf numFmtId="176" fontId="24" fillId="2" borderId="74" xfId="15" applyNumberFormat="1" applyFont="1" applyFill="1" applyBorder="1" applyAlignment="1">
      <alignment horizontal="right" vertical="center"/>
    </xf>
    <xf numFmtId="176" fontId="24" fillId="2" borderId="47" xfId="15" applyNumberFormat="1" applyFont="1" applyFill="1" applyBorder="1" applyAlignment="1">
      <alignment horizontal="right" vertical="center"/>
    </xf>
    <xf numFmtId="176" fontId="24" fillId="2" borderId="8" xfId="15" applyNumberFormat="1" applyFont="1" applyFill="1" applyBorder="1" applyAlignment="1">
      <alignment horizontal="right" vertical="center"/>
    </xf>
  </cellXfs>
  <cellStyles count="9">
    <cellStyle name="Normal" xfId="0"/>
    <cellStyle name="Percent" xfId="15"/>
    <cellStyle name="Hyperlink" xfId="16"/>
    <cellStyle name="Comma [0]" xfId="17"/>
    <cellStyle name="Comma" xfId="18"/>
    <cellStyle name="Currency [0]" xfId="19"/>
    <cellStyle name="Currency" xfId="20"/>
    <cellStyle name="標準_取締役会用資料"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29</xdr:row>
      <xdr:rowOff>76200</xdr:rowOff>
    </xdr:from>
    <xdr:to>
      <xdr:col>10</xdr:col>
      <xdr:colOff>561975</xdr:colOff>
      <xdr:row>41</xdr:row>
      <xdr:rowOff>28575</xdr:rowOff>
    </xdr:to>
    <xdr:sp>
      <xdr:nvSpPr>
        <xdr:cNvPr id="1" name="Rectangle 2"/>
        <xdr:cNvSpPr>
          <a:spLocks/>
        </xdr:cNvSpPr>
      </xdr:nvSpPr>
      <xdr:spPr>
        <a:xfrm>
          <a:off x="2886075" y="7915275"/>
          <a:ext cx="9467850" cy="2647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4872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4872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639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6775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611100"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648950"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6775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6492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639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6775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6492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6775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6492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648950"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658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6965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649200" y="0"/>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668000" y="0"/>
          <a:ext cx="406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6965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687300"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658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6965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687300"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6965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687300" y="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668000" y="0"/>
          <a:ext cx="407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13</xdr:col>
      <xdr:colOff>0</xdr:colOff>
      <xdr:row>0</xdr:row>
      <xdr:rowOff>0</xdr:rowOff>
    </xdr:to>
    <xdr:sp>
      <xdr:nvSpPr>
        <xdr:cNvPr id="1" name="Line 1"/>
        <xdr:cNvSpPr>
          <a:spLocks/>
        </xdr:cNvSpPr>
      </xdr:nvSpPr>
      <xdr:spPr>
        <a:xfrm flipV="1">
          <a:off x="13249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0</xdr:row>
      <xdr:rowOff>0</xdr:rowOff>
    </xdr:from>
    <xdr:to>
      <xdr:col>14</xdr:col>
      <xdr:colOff>638175</xdr:colOff>
      <xdr:row>0</xdr:row>
      <xdr:rowOff>0</xdr:rowOff>
    </xdr:to>
    <xdr:sp>
      <xdr:nvSpPr>
        <xdr:cNvPr id="2" name="Line 2"/>
        <xdr:cNvSpPr>
          <a:spLocks/>
        </xdr:cNvSpPr>
      </xdr:nvSpPr>
      <xdr:spPr>
        <a:xfrm flipV="1">
          <a:off x="13287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17</xdr:col>
      <xdr:colOff>647700</xdr:colOff>
      <xdr:row>0</xdr:row>
      <xdr:rowOff>0</xdr:rowOff>
    </xdr:to>
    <xdr:sp>
      <xdr:nvSpPr>
        <xdr:cNvPr id="3" name="Line 3"/>
        <xdr:cNvSpPr>
          <a:spLocks/>
        </xdr:cNvSpPr>
      </xdr:nvSpPr>
      <xdr:spPr>
        <a:xfrm flipV="1">
          <a:off x="15278100" y="0"/>
          <a:ext cx="1333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0</xdr:row>
      <xdr:rowOff>0</xdr:rowOff>
    </xdr:from>
    <xdr:to>
      <xdr:col>18</xdr:col>
      <xdr:colOff>647700</xdr:colOff>
      <xdr:row>0</xdr:row>
      <xdr:rowOff>0</xdr:rowOff>
    </xdr:to>
    <xdr:sp>
      <xdr:nvSpPr>
        <xdr:cNvPr id="4" name="Line 4"/>
        <xdr:cNvSpPr>
          <a:spLocks/>
        </xdr:cNvSpPr>
      </xdr:nvSpPr>
      <xdr:spPr>
        <a:xfrm flipV="1">
          <a:off x="13258800" y="0"/>
          <a:ext cx="403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0</xdr:row>
      <xdr:rowOff>0</xdr:rowOff>
    </xdr:from>
    <xdr:to>
      <xdr:col>14</xdr:col>
      <xdr:colOff>638175</xdr:colOff>
      <xdr:row>0</xdr:row>
      <xdr:rowOff>0</xdr:rowOff>
    </xdr:to>
    <xdr:sp>
      <xdr:nvSpPr>
        <xdr:cNvPr id="5" name="Line 5"/>
        <xdr:cNvSpPr>
          <a:spLocks/>
        </xdr:cNvSpPr>
      </xdr:nvSpPr>
      <xdr:spPr>
        <a:xfrm flipV="1">
          <a:off x="13287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6" name="Line 6"/>
        <xdr:cNvSpPr>
          <a:spLocks/>
        </xdr:cNvSpPr>
      </xdr:nvSpPr>
      <xdr:spPr>
        <a:xfrm flipV="1">
          <a:off x="15316200" y="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0</xdr:row>
      <xdr:rowOff>0</xdr:rowOff>
    </xdr:from>
    <xdr:to>
      <xdr:col>13</xdr:col>
      <xdr:colOff>0</xdr:colOff>
      <xdr:row>0</xdr:row>
      <xdr:rowOff>0</xdr:rowOff>
    </xdr:to>
    <xdr:sp>
      <xdr:nvSpPr>
        <xdr:cNvPr id="7" name="Line 7"/>
        <xdr:cNvSpPr>
          <a:spLocks/>
        </xdr:cNvSpPr>
      </xdr:nvSpPr>
      <xdr:spPr>
        <a:xfrm flipV="1">
          <a:off x="132492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0</xdr:row>
      <xdr:rowOff>0</xdr:rowOff>
    </xdr:from>
    <xdr:to>
      <xdr:col>14</xdr:col>
      <xdr:colOff>638175</xdr:colOff>
      <xdr:row>0</xdr:row>
      <xdr:rowOff>0</xdr:rowOff>
    </xdr:to>
    <xdr:sp>
      <xdr:nvSpPr>
        <xdr:cNvPr id="8" name="Line 8"/>
        <xdr:cNvSpPr>
          <a:spLocks/>
        </xdr:cNvSpPr>
      </xdr:nvSpPr>
      <xdr:spPr>
        <a:xfrm flipV="1">
          <a:off x="13287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9" name="Line 9"/>
        <xdr:cNvSpPr>
          <a:spLocks/>
        </xdr:cNvSpPr>
      </xdr:nvSpPr>
      <xdr:spPr>
        <a:xfrm flipV="1">
          <a:off x="15316200" y="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0</xdr:row>
      <xdr:rowOff>0</xdr:rowOff>
    </xdr:from>
    <xdr:to>
      <xdr:col>14</xdr:col>
      <xdr:colOff>638175</xdr:colOff>
      <xdr:row>0</xdr:row>
      <xdr:rowOff>0</xdr:rowOff>
    </xdr:to>
    <xdr:sp>
      <xdr:nvSpPr>
        <xdr:cNvPr id="10" name="Line 10"/>
        <xdr:cNvSpPr>
          <a:spLocks/>
        </xdr:cNvSpPr>
      </xdr:nvSpPr>
      <xdr:spPr>
        <a:xfrm flipV="1">
          <a:off x="13287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1" name="Line 11"/>
        <xdr:cNvSpPr>
          <a:spLocks/>
        </xdr:cNvSpPr>
      </xdr:nvSpPr>
      <xdr:spPr>
        <a:xfrm flipV="1">
          <a:off x="15316200" y="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0</xdr:row>
      <xdr:rowOff>0</xdr:rowOff>
    </xdr:from>
    <xdr:to>
      <xdr:col>19</xdr:col>
      <xdr:colOff>0</xdr:colOff>
      <xdr:row>0</xdr:row>
      <xdr:rowOff>0</xdr:rowOff>
    </xdr:to>
    <xdr:sp>
      <xdr:nvSpPr>
        <xdr:cNvPr id="12" name="Line 12"/>
        <xdr:cNvSpPr>
          <a:spLocks/>
        </xdr:cNvSpPr>
      </xdr:nvSpPr>
      <xdr:spPr>
        <a:xfrm flipV="1">
          <a:off x="13258800" y="0"/>
          <a:ext cx="407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 name="Line 13"/>
        <xdr:cNvSpPr>
          <a:spLocks/>
        </xdr:cNvSpPr>
      </xdr:nvSpPr>
      <xdr:spPr>
        <a:xfrm flipV="1">
          <a:off x="8439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0</xdr:row>
      <xdr:rowOff>0</xdr:rowOff>
    </xdr:from>
    <xdr:to>
      <xdr:col>5</xdr:col>
      <xdr:colOff>0</xdr:colOff>
      <xdr:row>0</xdr:row>
      <xdr:rowOff>0</xdr:rowOff>
    </xdr:to>
    <xdr:sp>
      <xdr:nvSpPr>
        <xdr:cNvPr id="14" name="Line 14"/>
        <xdr:cNvSpPr>
          <a:spLocks/>
        </xdr:cNvSpPr>
      </xdr:nvSpPr>
      <xdr:spPr>
        <a:xfrm flipV="1">
          <a:off x="4724400" y="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0</xdr:rowOff>
    </xdr:from>
    <xdr:to>
      <xdr:col>10</xdr:col>
      <xdr:colOff>0</xdr:colOff>
      <xdr:row>0</xdr:row>
      <xdr:rowOff>0</xdr:rowOff>
    </xdr:to>
    <xdr:sp>
      <xdr:nvSpPr>
        <xdr:cNvPr id="15" name="Line 15"/>
        <xdr:cNvSpPr>
          <a:spLocks/>
        </xdr:cNvSpPr>
      </xdr:nvSpPr>
      <xdr:spPr>
        <a:xfrm flipV="1">
          <a:off x="9820275" y="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12</xdr:col>
      <xdr:colOff>647700</xdr:colOff>
      <xdr:row>0</xdr:row>
      <xdr:rowOff>0</xdr:rowOff>
    </xdr:to>
    <xdr:sp>
      <xdr:nvSpPr>
        <xdr:cNvPr id="16" name="Line 16"/>
        <xdr:cNvSpPr>
          <a:spLocks/>
        </xdr:cNvSpPr>
      </xdr:nvSpPr>
      <xdr:spPr>
        <a:xfrm flipV="1">
          <a:off x="11277600" y="0"/>
          <a:ext cx="1962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0</xdr:row>
      <xdr:rowOff>0</xdr:rowOff>
    </xdr:from>
    <xdr:to>
      <xdr:col>5</xdr:col>
      <xdr:colOff>0</xdr:colOff>
      <xdr:row>0</xdr:row>
      <xdr:rowOff>0</xdr:rowOff>
    </xdr:to>
    <xdr:sp>
      <xdr:nvSpPr>
        <xdr:cNvPr id="17" name="Line 17"/>
        <xdr:cNvSpPr>
          <a:spLocks/>
        </xdr:cNvSpPr>
      </xdr:nvSpPr>
      <xdr:spPr>
        <a:xfrm flipV="1">
          <a:off x="4724400" y="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0</xdr:row>
      <xdr:rowOff>0</xdr:rowOff>
    </xdr:from>
    <xdr:to>
      <xdr:col>10</xdr:col>
      <xdr:colOff>0</xdr:colOff>
      <xdr:row>0</xdr:row>
      <xdr:rowOff>0</xdr:rowOff>
    </xdr:to>
    <xdr:sp>
      <xdr:nvSpPr>
        <xdr:cNvPr id="18" name="Line 18"/>
        <xdr:cNvSpPr>
          <a:spLocks/>
        </xdr:cNvSpPr>
      </xdr:nvSpPr>
      <xdr:spPr>
        <a:xfrm flipV="1">
          <a:off x="9858375" y="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9" name="Line 19"/>
        <xdr:cNvSpPr>
          <a:spLocks/>
        </xdr:cNvSpPr>
      </xdr:nvSpPr>
      <xdr:spPr>
        <a:xfrm flipV="1">
          <a:off x="84391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0</xdr:row>
      <xdr:rowOff>0</xdr:rowOff>
    </xdr:from>
    <xdr:to>
      <xdr:col>5</xdr:col>
      <xdr:colOff>0</xdr:colOff>
      <xdr:row>0</xdr:row>
      <xdr:rowOff>0</xdr:rowOff>
    </xdr:to>
    <xdr:sp>
      <xdr:nvSpPr>
        <xdr:cNvPr id="20" name="Line 20"/>
        <xdr:cNvSpPr>
          <a:spLocks/>
        </xdr:cNvSpPr>
      </xdr:nvSpPr>
      <xdr:spPr>
        <a:xfrm flipV="1">
          <a:off x="4724400" y="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0</xdr:row>
      <xdr:rowOff>0</xdr:rowOff>
    </xdr:from>
    <xdr:to>
      <xdr:col>10</xdr:col>
      <xdr:colOff>0</xdr:colOff>
      <xdr:row>0</xdr:row>
      <xdr:rowOff>0</xdr:rowOff>
    </xdr:to>
    <xdr:sp>
      <xdr:nvSpPr>
        <xdr:cNvPr id="21" name="Line 21"/>
        <xdr:cNvSpPr>
          <a:spLocks/>
        </xdr:cNvSpPr>
      </xdr:nvSpPr>
      <xdr:spPr>
        <a:xfrm flipV="1">
          <a:off x="9858375" y="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0</xdr:row>
      <xdr:rowOff>0</xdr:rowOff>
    </xdr:from>
    <xdr:to>
      <xdr:col>5</xdr:col>
      <xdr:colOff>0</xdr:colOff>
      <xdr:row>0</xdr:row>
      <xdr:rowOff>0</xdr:rowOff>
    </xdr:to>
    <xdr:sp>
      <xdr:nvSpPr>
        <xdr:cNvPr id="22" name="Line 22"/>
        <xdr:cNvSpPr>
          <a:spLocks/>
        </xdr:cNvSpPr>
      </xdr:nvSpPr>
      <xdr:spPr>
        <a:xfrm flipV="1">
          <a:off x="4724400" y="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0</xdr:row>
      <xdr:rowOff>0</xdr:rowOff>
    </xdr:from>
    <xdr:to>
      <xdr:col>10</xdr:col>
      <xdr:colOff>0</xdr:colOff>
      <xdr:row>0</xdr:row>
      <xdr:rowOff>0</xdr:rowOff>
    </xdr:to>
    <xdr:sp>
      <xdr:nvSpPr>
        <xdr:cNvPr id="23" name="Line 23"/>
        <xdr:cNvSpPr>
          <a:spLocks/>
        </xdr:cNvSpPr>
      </xdr:nvSpPr>
      <xdr:spPr>
        <a:xfrm flipV="1">
          <a:off x="9858375" y="0"/>
          <a:ext cx="1419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13</xdr:col>
      <xdr:colOff>0</xdr:colOff>
      <xdr:row>0</xdr:row>
      <xdr:rowOff>0</xdr:rowOff>
    </xdr:to>
    <xdr:sp>
      <xdr:nvSpPr>
        <xdr:cNvPr id="24" name="Line 24"/>
        <xdr:cNvSpPr>
          <a:spLocks/>
        </xdr:cNvSpPr>
      </xdr:nvSpPr>
      <xdr:spPr>
        <a:xfrm flipV="1">
          <a:off x="11277600" y="0"/>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16</xdr:row>
      <xdr:rowOff>9525</xdr:rowOff>
    </xdr:from>
    <xdr:to>
      <xdr:col>16</xdr:col>
      <xdr:colOff>0</xdr:colOff>
      <xdr:row>16</xdr:row>
      <xdr:rowOff>257175</xdr:rowOff>
    </xdr:to>
    <xdr:sp>
      <xdr:nvSpPr>
        <xdr:cNvPr id="1" name="Line 1"/>
        <xdr:cNvSpPr>
          <a:spLocks/>
        </xdr:cNvSpPr>
      </xdr:nvSpPr>
      <xdr:spPr>
        <a:xfrm flipV="1">
          <a:off x="12325350" y="39528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16</xdr:col>
      <xdr:colOff>0</xdr:colOff>
      <xdr:row>16</xdr:row>
      <xdr:rowOff>257175</xdr:rowOff>
    </xdr:to>
    <xdr:sp>
      <xdr:nvSpPr>
        <xdr:cNvPr id="2" name="Line 2"/>
        <xdr:cNvSpPr>
          <a:spLocks/>
        </xdr:cNvSpPr>
      </xdr:nvSpPr>
      <xdr:spPr>
        <a:xfrm flipV="1">
          <a:off x="12325350" y="39433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9525</xdr:rowOff>
    </xdr:from>
    <xdr:to>
      <xdr:col>16</xdr:col>
      <xdr:colOff>0</xdr:colOff>
      <xdr:row>45</xdr:row>
      <xdr:rowOff>257175</xdr:rowOff>
    </xdr:to>
    <xdr:sp>
      <xdr:nvSpPr>
        <xdr:cNvPr id="3" name="Line 3"/>
        <xdr:cNvSpPr>
          <a:spLocks/>
        </xdr:cNvSpPr>
      </xdr:nvSpPr>
      <xdr:spPr>
        <a:xfrm flipV="1">
          <a:off x="12325350" y="112585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0</xdr:rowOff>
    </xdr:from>
    <xdr:to>
      <xdr:col>16</xdr:col>
      <xdr:colOff>0</xdr:colOff>
      <xdr:row>45</xdr:row>
      <xdr:rowOff>257175</xdr:rowOff>
    </xdr:to>
    <xdr:sp>
      <xdr:nvSpPr>
        <xdr:cNvPr id="4" name="Line 4"/>
        <xdr:cNvSpPr>
          <a:spLocks/>
        </xdr:cNvSpPr>
      </xdr:nvSpPr>
      <xdr:spPr>
        <a:xfrm flipV="1">
          <a:off x="12325350" y="112490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47</xdr:row>
      <xdr:rowOff>28575</xdr:rowOff>
    </xdr:from>
    <xdr:to>
      <xdr:col>16</xdr:col>
      <xdr:colOff>0</xdr:colOff>
      <xdr:row>47</xdr:row>
      <xdr:rowOff>257175</xdr:rowOff>
    </xdr:to>
    <xdr:sp>
      <xdr:nvSpPr>
        <xdr:cNvPr id="5" name="Line 5"/>
        <xdr:cNvSpPr>
          <a:spLocks/>
        </xdr:cNvSpPr>
      </xdr:nvSpPr>
      <xdr:spPr>
        <a:xfrm flipV="1">
          <a:off x="12325350" y="116014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9525</xdr:rowOff>
    </xdr:from>
    <xdr:to>
      <xdr:col>16</xdr:col>
      <xdr:colOff>0</xdr:colOff>
      <xdr:row>16</xdr:row>
      <xdr:rowOff>257175</xdr:rowOff>
    </xdr:to>
    <xdr:sp>
      <xdr:nvSpPr>
        <xdr:cNvPr id="6" name="Line 6"/>
        <xdr:cNvSpPr>
          <a:spLocks/>
        </xdr:cNvSpPr>
      </xdr:nvSpPr>
      <xdr:spPr>
        <a:xfrm flipV="1">
          <a:off x="12325350" y="39528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0</xdr:rowOff>
    </xdr:from>
    <xdr:to>
      <xdr:col>16</xdr:col>
      <xdr:colOff>0</xdr:colOff>
      <xdr:row>16</xdr:row>
      <xdr:rowOff>257175</xdr:rowOff>
    </xdr:to>
    <xdr:sp>
      <xdr:nvSpPr>
        <xdr:cNvPr id="7" name="Line 7"/>
        <xdr:cNvSpPr>
          <a:spLocks/>
        </xdr:cNvSpPr>
      </xdr:nvSpPr>
      <xdr:spPr>
        <a:xfrm flipV="1">
          <a:off x="12325350" y="39433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9525</xdr:rowOff>
    </xdr:from>
    <xdr:to>
      <xdr:col>16</xdr:col>
      <xdr:colOff>0</xdr:colOff>
      <xdr:row>45</xdr:row>
      <xdr:rowOff>257175</xdr:rowOff>
    </xdr:to>
    <xdr:sp>
      <xdr:nvSpPr>
        <xdr:cNvPr id="8" name="Line 8"/>
        <xdr:cNvSpPr>
          <a:spLocks/>
        </xdr:cNvSpPr>
      </xdr:nvSpPr>
      <xdr:spPr>
        <a:xfrm flipV="1">
          <a:off x="12325350" y="112585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0</xdr:rowOff>
    </xdr:from>
    <xdr:to>
      <xdr:col>16</xdr:col>
      <xdr:colOff>0</xdr:colOff>
      <xdr:row>45</xdr:row>
      <xdr:rowOff>257175</xdr:rowOff>
    </xdr:to>
    <xdr:sp>
      <xdr:nvSpPr>
        <xdr:cNvPr id="9" name="Line 9"/>
        <xdr:cNvSpPr>
          <a:spLocks/>
        </xdr:cNvSpPr>
      </xdr:nvSpPr>
      <xdr:spPr>
        <a:xfrm flipV="1">
          <a:off x="12325350" y="112490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47</xdr:row>
      <xdr:rowOff>28575</xdr:rowOff>
    </xdr:from>
    <xdr:to>
      <xdr:col>16</xdr:col>
      <xdr:colOff>0</xdr:colOff>
      <xdr:row>47</xdr:row>
      <xdr:rowOff>257175</xdr:rowOff>
    </xdr:to>
    <xdr:sp>
      <xdr:nvSpPr>
        <xdr:cNvPr id="10" name="Line 10"/>
        <xdr:cNvSpPr>
          <a:spLocks/>
        </xdr:cNvSpPr>
      </xdr:nvSpPr>
      <xdr:spPr>
        <a:xfrm flipV="1">
          <a:off x="12325350" y="11601450"/>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9525</xdr:rowOff>
    </xdr:from>
    <xdr:to>
      <xdr:col>16</xdr:col>
      <xdr:colOff>0</xdr:colOff>
      <xdr:row>45</xdr:row>
      <xdr:rowOff>257175</xdr:rowOff>
    </xdr:to>
    <xdr:sp>
      <xdr:nvSpPr>
        <xdr:cNvPr id="11" name="Line 12"/>
        <xdr:cNvSpPr>
          <a:spLocks/>
        </xdr:cNvSpPr>
      </xdr:nvSpPr>
      <xdr:spPr>
        <a:xfrm flipV="1">
          <a:off x="12325350" y="112585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45</xdr:row>
      <xdr:rowOff>9525</xdr:rowOff>
    </xdr:from>
    <xdr:to>
      <xdr:col>16</xdr:col>
      <xdr:colOff>0</xdr:colOff>
      <xdr:row>45</xdr:row>
      <xdr:rowOff>257175</xdr:rowOff>
    </xdr:to>
    <xdr:sp>
      <xdr:nvSpPr>
        <xdr:cNvPr id="12" name="Line 13"/>
        <xdr:cNvSpPr>
          <a:spLocks/>
        </xdr:cNvSpPr>
      </xdr:nvSpPr>
      <xdr:spPr>
        <a:xfrm flipV="1">
          <a:off x="12325350" y="112585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9525</xdr:rowOff>
    </xdr:from>
    <xdr:to>
      <xdr:col>16</xdr:col>
      <xdr:colOff>0</xdr:colOff>
      <xdr:row>15</xdr:row>
      <xdr:rowOff>257175</xdr:rowOff>
    </xdr:to>
    <xdr:sp>
      <xdr:nvSpPr>
        <xdr:cNvPr id="13" name="Line 14"/>
        <xdr:cNvSpPr>
          <a:spLocks/>
        </xdr:cNvSpPr>
      </xdr:nvSpPr>
      <xdr:spPr>
        <a:xfrm flipV="1">
          <a:off x="12325350" y="36861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16</xdr:col>
      <xdr:colOff>0</xdr:colOff>
      <xdr:row>15</xdr:row>
      <xdr:rowOff>257175</xdr:rowOff>
    </xdr:to>
    <xdr:sp>
      <xdr:nvSpPr>
        <xdr:cNvPr id="14" name="Line 15"/>
        <xdr:cNvSpPr>
          <a:spLocks/>
        </xdr:cNvSpPr>
      </xdr:nvSpPr>
      <xdr:spPr>
        <a:xfrm flipV="1">
          <a:off x="12325350" y="36766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9525</xdr:rowOff>
    </xdr:from>
    <xdr:to>
      <xdr:col>16</xdr:col>
      <xdr:colOff>0</xdr:colOff>
      <xdr:row>15</xdr:row>
      <xdr:rowOff>257175</xdr:rowOff>
    </xdr:to>
    <xdr:sp>
      <xdr:nvSpPr>
        <xdr:cNvPr id="15" name="Line 16"/>
        <xdr:cNvSpPr>
          <a:spLocks/>
        </xdr:cNvSpPr>
      </xdr:nvSpPr>
      <xdr:spPr>
        <a:xfrm flipV="1">
          <a:off x="12325350" y="36861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0</xdr:rowOff>
    </xdr:from>
    <xdr:to>
      <xdr:col>16</xdr:col>
      <xdr:colOff>0</xdr:colOff>
      <xdr:row>15</xdr:row>
      <xdr:rowOff>257175</xdr:rowOff>
    </xdr:to>
    <xdr:sp>
      <xdr:nvSpPr>
        <xdr:cNvPr id="16" name="Line 17"/>
        <xdr:cNvSpPr>
          <a:spLocks/>
        </xdr:cNvSpPr>
      </xdr:nvSpPr>
      <xdr:spPr>
        <a:xfrm flipV="1">
          <a:off x="12325350" y="36766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9525</xdr:rowOff>
    </xdr:from>
    <xdr:to>
      <xdr:col>16</xdr:col>
      <xdr:colOff>0</xdr:colOff>
      <xdr:row>14</xdr:row>
      <xdr:rowOff>257175</xdr:rowOff>
    </xdr:to>
    <xdr:sp>
      <xdr:nvSpPr>
        <xdr:cNvPr id="17" name="Line 19"/>
        <xdr:cNvSpPr>
          <a:spLocks/>
        </xdr:cNvSpPr>
      </xdr:nvSpPr>
      <xdr:spPr>
        <a:xfrm flipV="1">
          <a:off x="12325350" y="34194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0</xdr:rowOff>
    </xdr:from>
    <xdr:to>
      <xdr:col>16</xdr:col>
      <xdr:colOff>0</xdr:colOff>
      <xdr:row>14</xdr:row>
      <xdr:rowOff>257175</xdr:rowOff>
    </xdr:to>
    <xdr:sp>
      <xdr:nvSpPr>
        <xdr:cNvPr id="18" name="Line 20"/>
        <xdr:cNvSpPr>
          <a:spLocks/>
        </xdr:cNvSpPr>
      </xdr:nvSpPr>
      <xdr:spPr>
        <a:xfrm flipV="1">
          <a:off x="12325350" y="34099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9525</xdr:rowOff>
    </xdr:from>
    <xdr:to>
      <xdr:col>16</xdr:col>
      <xdr:colOff>0</xdr:colOff>
      <xdr:row>14</xdr:row>
      <xdr:rowOff>257175</xdr:rowOff>
    </xdr:to>
    <xdr:sp>
      <xdr:nvSpPr>
        <xdr:cNvPr id="19" name="Line 21"/>
        <xdr:cNvSpPr>
          <a:spLocks/>
        </xdr:cNvSpPr>
      </xdr:nvSpPr>
      <xdr:spPr>
        <a:xfrm flipV="1">
          <a:off x="12325350" y="34194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0</xdr:rowOff>
    </xdr:from>
    <xdr:to>
      <xdr:col>16</xdr:col>
      <xdr:colOff>0</xdr:colOff>
      <xdr:row>14</xdr:row>
      <xdr:rowOff>257175</xdr:rowOff>
    </xdr:to>
    <xdr:sp>
      <xdr:nvSpPr>
        <xdr:cNvPr id="20" name="Line 22"/>
        <xdr:cNvSpPr>
          <a:spLocks/>
        </xdr:cNvSpPr>
      </xdr:nvSpPr>
      <xdr:spPr>
        <a:xfrm flipV="1">
          <a:off x="12325350" y="34099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21" name="Line 24"/>
        <xdr:cNvSpPr>
          <a:spLocks/>
        </xdr:cNvSpPr>
      </xdr:nvSpPr>
      <xdr:spPr>
        <a:xfrm flipV="1">
          <a:off x="12325350" y="110013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0</xdr:rowOff>
    </xdr:from>
    <xdr:to>
      <xdr:col>16</xdr:col>
      <xdr:colOff>0</xdr:colOff>
      <xdr:row>44</xdr:row>
      <xdr:rowOff>257175</xdr:rowOff>
    </xdr:to>
    <xdr:sp>
      <xdr:nvSpPr>
        <xdr:cNvPr id="22" name="Line 25"/>
        <xdr:cNvSpPr>
          <a:spLocks/>
        </xdr:cNvSpPr>
      </xdr:nvSpPr>
      <xdr:spPr>
        <a:xfrm flipV="1">
          <a:off x="12325350" y="109918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23" name="Line 26"/>
        <xdr:cNvSpPr>
          <a:spLocks/>
        </xdr:cNvSpPr>
      </xdr:nvSpPr>
      <xdr:spPr>
        <a:xfrm flipV="1">
          <a:off x="12325350" y="110013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0</xdr:rowOff>
    </xdr:from>
    <xdr:to>
      <xdr:col>16</xdr:col>
      <xdr:colOff>0</xdr:colOff>
      <xdr:row>44</xdr:row>
      <xdr:rowOff>257175</xdr:rowOff>
    </xdr:to>
    <xdr:sp>
      <xdr:nvSpPr>
        <xdr:cNvPr id="24" name="Line 27"/>
        <xdr:cNvSpPr>
          <a:spLocks/>
        </xdr:cNvSpPr>
      </xdr:nvSpPr>
      <xdr:spPr>
        <a:xfrm flipV="1">
          <a:off x="12325350" y="109918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25" name="Line 28"/>
        <xdr:cNvSpPr>
          <a:spLocks/>
        </xdr:cNvSpPr>
      </xdr:nvSpPr>
      <xdr:spPr>
        <a:xfrm flipV="1">
          <a:off x="12325350" y="110013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44</xdr:row>
      <xdr:rowOff>9525</xdr:rowOff>
    </xdr:from>
    <xdr:to>
      <xdr:col>16</xdr:col>
      <xdr:colOff>0</xdr:colOff>
      <xdr:row>44</xdr:row>
      <xdr:rowOff>257175</xdr:rowOff>
    </xdr:to>
    <xdr:sp>
      <xdr:nvSpPr>
        <xdr:cNvPr id="26" name="Line 29"/>
        <xdr:cNvSpPr>
          <a:spLocks/>
        </xdr:cNvSpPr>
      </xdr:nvSpPr>
      <xdr:spPr>
        <a:xfrm flipV="1">
          <a:off x="12325350" y="110013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9525</xdr:rowOff>
    </xdr:from>
    <xdr:to>
      <xdr:col>16</xdr:col>
      <xdr:colOff>0</xdr:colOff>
      <xdr:row>43</xdr:row>
      <xdr:rowOff>257175</xdr:rowOff>
    </xdr:to>
    <xdr:sp>
      <xdr:nvSpPr>
        <xdr:cNvPr id="27" name="Line 30"/>
        <xdr:cNvSpPr>
          <a:spLocks/>
        </xdr:cNvSpPr>
      </xdr:nvSpPr>
      <xdr:spPr>
        <a:xfrm flipV="1">
          <a:off x="12325350" y="107442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16</xdr:col>
      <xdr:colOff>0</xdr:colOff>
      <xdr:row>43</xdr:row>
      <xdr:rowOff>257175</xdr:rowOff>
    </xdr:to>
    <xdr:sp>
      <xdr:nvSpPr>
        <xdr:cNvPr id="28" name="Line 31"/>
        <xdr:cNvSpPr>
          <a:spLocks/>
        </xdr:cNvSpPr>
      </xdr:nvSpPr>
      <xdr:spPr>
        <a:xfrm flipV="1">
          <a:off x="12325350" y="107346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9525</xdr:rowOff>
    </xdr:from>
    <xdr:to>
      <xdr:col>16</xdr:col>
      <xdr:colOff>0</xdr:colOff>
      <xdr:row>43</xdr:row>
      <xdr:rowOff>257175</xdr:rowOff>
    </xdr:to>
    <xdr:sp>
      <xdr:nvSpPr>
        <xdr:cNvPr id="29" name="Line 32"/>
        <xdr:cNvSpPr>
          <a:spLocks/>
        </xdr:cNvSpPr>
      </xdr:nvSpPr>
      <xdr:spPr>
        <a:xfrm flipV="1">
          <a:off x="12325350" y="107442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16</xdr:col>
      <xdr:colOff>0</xdr:colOff>
      <xdr:row>43</xdr:row>
      <xdr:rowOff>257175</xdr:rowOff>
    </xdr:to>
    <xdr:sp>
      <xdr:nvSpPr>
        <xdr:cNvPr id="30" name="Line 33"/>
        <xdr:cNvSpPr>
          <a:spLocks/>
        </xdr:cNvSpPr>
      </xdr:nvSpPr>
      <xdr:spPr>
        <a:xfrm flipV="1">
          <a:off x="12325350" y="107346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9525</xdr:rowOff>
    </xdr:from>
    <xdr:to>
      <xdr:col>16</xdr:col>
      <xdr:colOff>0</xdr:colOff>
      <xdr:row>43</xdr:row>
      <xdr:rowOff>257175</xdr:rowOff>
    </xdr:to>
    <xdr:sp>
      <xdr:nvSpPr>
        <xdr:cNvPr id="31" name="Line 34"/>
        <xdr:cNvSpPr>
          <a:spLocks/>
        </xdr:cNvSpPr>
      </xdr:nvSpPr>
      <xdr:spPr>
        <a:xfrm flipV="1">
          <a:off x="12325350" y="107442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9525</xdr:rowOff>
    </xdr:from>
    <xdr:to>
      <xdr:col>16</xdr:col>
      <xdr:colOff>0</xdr:colOff>
      <xdr:row>43</xdr:row>
      <xdr:rowOff>257175</xdr:rowOff>
    </xdr:to>
    <xdr:sp>
      <xdr:nvSpPr>
        <xdr:cNvPr id="32" name="Line 35"/>
        <xdr:cNvSpPr>
          <a:spLocks/>
        </xdr:cNvSpPr>
      </xdr:nvSpPr>
      <xdr:spPr>
        <a:xfrm flipV="1">
          <a:off x="12325350" y="1074420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32</xdr:row>
      <xdr:rowOff>0</xdr:rowOff>
    </xdr:from>
    <xdr:to>
      <xdr:col>18</xdr:col>
      <xdr:colOff>0</xdr:colOff>
      <xdr:row>32</xdr:row>
      <xdr:rowOff>0</xdr:rowOff>
    </xdr:to>
    <xdr:sp>
      <xdr:nvSpPr>
        <xdr:cNvPr id="1" name="Line 23"/>
        <xdr:cNvSpPr>
          <a:spLocks/>
        </xdr:cNvSpPr>
      </xdr:nvSpPr>
      <xdr:spPr>
        <a:xfrm flipH="1">
          <a:off x="10515600" y="866775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32</xdr:row>
      <xdr:rowOff>0</xdr:rowOff>
    </xdr:from>
    <xdr:to>
      <xdr:col>18</xdr:col>
      <xdr:colOff>0</xdr:colOff>
      <xdr:row>32</xdr:row>
      <xdr:rowOff>0</xdr:rowOff>
    </xdr:to>
    <xdr:sp>
      <xdr:nvSpPr>
        <xdr:cNvPr id="1" name="Line 26"/>
        <xdr:cNvSpPr>
          <a:spLocks/>
        </xdr:cNvSpPr>
      </xdr:nvSpPr>
      <xdr:spPr>
        <a:xfrm flipH="1">
          <a:off x="10515600" y="857250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553950"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9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920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920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9205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409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4872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9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32</xdr:row>
      <xdr:rowOff>0</xdr:rowOff>
    </xdr:from>
    <xdr:to>
      <xdr:col>18</xdr:col>
      <xdr:colOff>0</xdr:colOff>
      <xdr:row>32</xdr:row>
      <xdr:rowOff>0</xdr:rowOff>
    </xdr:to>
    <xdr:sp>
      <xdr:nvSpPr>
        <xdr:cNvPr id="13" name="Line 42"/>
        <xdr:cNvSpPr>
          <a:spLocks/>
        </xdr:cNvSpPr>
      </xdr:nvSpPr>
      <xdr:spPr>
        <a:xfrm flipH="1">
          <a:off x="10515600" y="8658225"/>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48727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525125" y="0"/>
          <a:ext cx="392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156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553700"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52537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525125" y="0"/>
          <a:ext cx="393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32</xdr:row>
      <xdr:rowOff>0</xdr:rowOff>
    </xdr:from>
    <xdr:to>
      <xdr:col>18</xdr:col>
      <xdr:colOff>0</xdr:colOff>
      <xdr:row>32</xdr:row>
      <xdr:rowOff>0</xdr:rowOff>
    </xdr:to>
    <xdr:sp>
      <xdr:nvSpPr>
        <xdr:cNvPr id="13" name="Line 43"/>
        <xdr:cNvSpPr>
          <a:spLocks/>
        </xdr:cNvSpPr>
      </xdr:nvSpPr>
      <xdr:spPr>
        <a:xfrm flipH="1">
          <a:off x="10515600" y="8648700"/>
          <a:ext cx="1314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91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6968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601325" y="0"/>
          <a:ext cx="413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91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601325" y="0"/>
          <a:ext cx="414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0</xdr:colOff>
      <xdr:row>0</xdr:row>
      <xdr:rowOff>0</xdr:rowOff>
    </xdr:to>
    <xdr:sp>
      <xdr:nvSpPr>
        <xdr:cNvPr id="1" name="Line 1"/>
        <xdr:cNvSpPr>
          <a:spLocks/>
        </xdr:cNvSpPr>
      </xdr:nvSpPr>
      <xdr:spPr>
        <a:xfrm flipV="1">
          <a:off x="10591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2" name="Line 2"/>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20</xdr:col>
      <xdr:colOff>647700</xdr:colOff>
      <xdr:row>0</xdr:row>
      <xdr:rowOff>0</xdr:rowOff>
    </xdr:to>
    <xdr:sp>
      <xdr:nvSpPr>
        <xdr:cNvPr id="3" name="Line 3"/>
        <xdr:cNvSpPr>
          <a:spLocks/>
        </xdr:cNvSpPr>
      </xdr:nvSpPr>
      <xdr:spPr>
        <a:xfrm flipV="1">
          <a:off x="12696825" y="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21</xdr:col>
      <xdr:colOff>647700</xdr:colOff>
      <xdr:row>0</xdr:row>
      <xdr:rowOff>0</xdr:rowOff>
    </xdr:to>
    <xdr:sp>
      <xdr:nvSpPr>
        <xdr:cNvPr id="4" name="Line 4"/>
        <xdr:cNvSpPr>
          <a:spLocks/>
        </xdr:cNvSpPr>
      </xdr:nvSpPr>
      <xdr:spPr>
        <a:xfrm flipV="1">
          <a:off x="10601325" y="0"/>
          <a:ext cx="413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5" name="Line 5"/>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6" name="Line 6"/>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0</xdr:row>
      <xdr:rowOff>0</xdr:rowOff>
    </xdr:from>
    <xdr:to>
      <xdr:col>16</xdr:col>
      <xdr:colOff>0</xdr:colOff>
      <xdr:row>0</xdr:row>
      <xdr:rowOff>0</xdr:rowOff>
    </xdr:to>
    <xdr:sp>
      <xdr:nvSpPr>
        <xdr:cNvPr id="7" name="Line 7"/>
        <xdr:cNvSpPr>
          <a:spLocks/>
        </xdr:cNvSpPr>
      </xdr:nvSpPr>
      <xdr:spPr>
        <a:xfrm flipV="1">
          <a:off x="10591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8" name="Line 8"/>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9" name="Line 9"/>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0</xdr:row>
      <xdr:rowOff>0</xdr:rowOff>
    </xdr:from>
    <xdr:to>
      <xdr:col>17</xdr:col>
      <xdr:colOff>638175</xdr:colOff>
      <xdr:row>0</xdr:row>
      <xdr:rowOff>0</xdr:rowOff>
    </xdr:to>
    <xdr:sp>
      <xdr:nvSpPr>
        <xdr:cNvPr id="10" name="Line 10"/>
        <xdr:cNvSpPr>
          <a:spLocks/>
        </xdr:cNvSpPr>
      </xdr:nvSpPr>
      <xdr:spPr>
        <a:xfrm flipV="1">
          <a:off x="10629900" y="0"/>
          <a:ext cx="1390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0</xdr:row>
      <xdr:rowOff>0</xdr:rowOff>
    </xdr:from>
    <xdr:to>
      <xdr:col>20</xdr:col>
      <xdr:colOff>638175</xdr:colOff>
      <xdr:row>0</xdr:row>
      <xdr:rowOff>0</xdr:rowOff>
    </xdr:to>
    <xdr:sp>
      <xdr:nvSpPr>
        <xdr:cNvPr id="11" name="Line 11"/>
        <xdr:cNvSpPr>
          <a:spLocks/>
        </xdr:cNvSpPr>
      </xdr:nvSpPr>
      <xdr:spPr>
        <a:xfrm flipV="1">
          <a:off x="12734925" y="0"/>
          <a:ext cx="125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0</xdr:row>
      <xdr:rowOff>0</xdr:rowOff>
    </xdr:from>
    <xdr:to>
      <xdr:col>22</xdr:col>
      <xdr:colOff>0</xdr:colOff>
      <xdr:row>0</xdr:row>
      <xdr:rowOff>0</xdr:rowOff>
    </xdr:to>
    <xdr:sp>
      <xdr:nvSpPr>
        <xdr:cNvPr id="12" name="Line 12"/>
        <xdr:cNvSpPr>
          <a:spLocks/>
        </xdr:cNvSpPr>
      </xdr:nvSpPr>
      <xdr:spPr>
        <a:xfrm flipV="1">
          <a:off x="10601325" y="0"/>
          <a:ext cx="414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mronir\&#20849;&#26377;&#24773;&#22577;-proliant110\IR%20DATA\2009&#24180;&#24230;\IR&#12452;&#12505;&#12531;&#12488;\&#27770;&#31639;&#35500;&#26126;&#20250;\2010.01.29_3Q\&#12487;&#12540;&#12479;&#38598;\2010&#24180;3&#26376;&#26399;&#31532;&#65299;&#22235;&#21322;&#26399;&#12288;&#12487;&#12540;&#12479;&#38598;&#65288;&#25163;&#20803;&#29992;&#65289;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全社連結PL"/>
      <sheetName val="IAB"/>
      <sheetName val="EMC"/>
      <sheetName val="AEC"/>
      <sheetName val="SSB"/>
      <sheetName val="HCB"/>
      <sheetName val="その他"/>
      <sheetName val="消去＆調整他"/>
      <sheetName val="売上CP別"/>
      <sheetName val="売上地域別"/>
      <sheetName val="売上CP 地域構成比"/>
      <sheetName val="営業利益CP別"/>
      <sheetName val="３Q連結PL"/>
      <sheetName val="３QBC"/>
      <sheetName val="3QCP別売上営業利益"/>
      <sheetName val="3Q売上CP地域別構成比"/>
    </sheetNames>
    <sheetDataSet>
      <sheetData sheetId="1">
        <row r="3">
          <cell r="Q3" t="str">
            <v>実績</v>
          </cell>
        </row>
      </sheetData>
      <sheetData sheetId="2">
        <row r="21">
          <cell r="J21" t="str">
            <v>第1</v>
          </cell>
          <cell r="K21" t="str">
            <v>第2</v>
          </cell>
          <cell r="L21" t="str">
            <v>第3</v>
          </cell>
          <cell r="M21" t="str">
            <v>第4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1"/>
  <sheetViews>
    <sheetView zoomScale="75" zoomScaleNormal="75" workbookViewId="0" topLeftCell="A34">
      <selection activeCell="C16" sqref="C16"/>
    </sheetView>
  </sheetViews>
  <sheetFormatPr defaultColWidth="9.00390625" defaultRowHeight="13.5"/>
  <cols>
    <col min="1" max="1" width="10.625" style="119" customWidth="1"/>
    <col min="2" max="2" width="9.00390625" style="119" customWidth="1"/>
    <col min="3" max="3" width="18.25390625" style="119" customWidth="1"/>
    <col min="4" max="4" width="18.50390625" style="119" customWidth="1"/>
    <col min="5" max="5" width="51.50390625" style="119" customWidth="1"/>
    <col min="6" max="6" width="9.875" style="121" customWidth="1"/>
    <col min="7" max="7" width="10.00390625" style="121" customWidth="1"/>
    <col min="8" max="16384" width="9.00390625" style="119" customWidth="1"/>
  </cols>
  <sheetData>
    <row r="1" ht="17.25">
      <c r="A1" s="558"/>
    </row>
    <row r="2" spans="1:13" ht="41.25" customHeight="1">
      <c r="A2" s="1421" t="s">
        <v>181</v>
      </c>
      <c r="B2" s="1422"/>
      <c r="C2" s="1422"/>
      <c r="D2" s="1422"/>
      <c r="E2" s="1422"/>
      <c r="F2" s="1422"/>
      <c r="G2" s="1422"/>
      <c r="H2" s="1422"/>
      <c r="I2" s="1422"/>
      <c r="J2" s="1422"/>
      <c r="K2" s="1422"/>
      <c r="L2" s="1422"/>
      <c r="M2" s="1422"/>
    </row>
    <row r="4" spans="5:7" ht="23.25" customHeight="1">
      <c r="E4" s="152" t="s">
        <v>30</v>
      </c>
      <c r="F4" s="153" t="s">
        <v>102</v>
      </c>
      <c r="G4" s="153">
        <v>1</v>
      </c>
    </row>
    <row r="5" spans="5:7" ht="23.25" customHeight="1">
      <c r="E5" s="152" t="s">
        <v>82</v>
      </c>
      <c r="F5" s="153" t="s">
        <v>103</v>
      </c>
      <c r="G5" s="153">
        <v>2</v>
      </c>
    </row>
    <row r="6" spans="5:7" ht="23.25" customHeight="1">
      <c r="E6" s="152" t="s">
        <v>182</v>
      </c>
      <c r="F6" s="153" t="s">
        <v>103</v>
      </c>
      <c r="G6" s="153">
        <v>3</v>
      </c>
    </row>
    <row r="7" spans="5:7" ht="23.25" customHeight="1">
      <c r="E7" s="152" t="s">
        <v>156</v>
      </c>
      <c r="F7" s="153" t="s">
        <v>103</v>
      </c>
      <c r="G7" s="153">
        <v>4</v>
      </c>
    </row>
    <row r="8" spans="4:12" ht="23.25" customHeight="1">
      <c r="D8" s="472"/>
      <c r="E8" s="152" t="s">
        <v>83</v>
      </c>
      <c r="F8" s="153" t="s">
        <v>103</v>
      </c>
      <c r="G8" s="153">
        <v>5</v>
      </c>
      <c r="J8" s="189"/>
      <c r="K8" s="189"/>
      <c r="L8" s="189"/>
    </row>
    <row r="9" spans="5:12" ht="23.25" customHeight="1">
      <c r="E9" s="152" t="s">
        <v>84</v>
      </c>
      <c r="F9" s="153" t="s">
        <v>103</v>
      </c>
      <c r="G9" s="153">
        <v>6</v>
      </c>
      <c r="J9" s="189"/>
      <c r="K9" s="189"/>
      <c r="L9" s="189"/>
    </row>
    <row r="10" spans="5:12" ht="23.25" customHeight="1">
      <c r="E10" s="152" t="s">
        <v>85</v>
      </c>
      <c r="F10" s="153" t="s">
        <v>103</v>
      </c>
      <c r="G10" s="153">
        <v>7</v>
      </c>
      <c r="J10" s="189"/>
      <c r="K10" s="189"/>
      <c r="L10" s="189"/>
    </row>
    <row r="11" spans="5:12" ht="23.25" customHeight="1">
      <c r="E11" s="152" t="s">
        <v>86</v>
      </c>
      <c r="F11" s="153" t="s">
        <v>103</v>
      </c>
      <c r="G11" s="153">
        <v>8</v>
      </c>
      <c r="J11" s="189"/>
      <c r="K11" s="189"/>
      <c r="L11" s="189"/>
    </row>
    <row r="12" spans="5:12" ht="23.25" customHeight="1">
      <c r="E12" s="152" t="s">
        <v>180</v>
      </c>
      <c r="F12" s="153" t="s">
        <v>103</v>
      </c>
      <c r="G12" s="153">
        <v>9</v>
      </c>
      <c r="J12" s="189"/>
      <c r="K12" s="189"/>
      <c r="L12" s="189"/>
    </row>
    <row r="13" spans="4:12" ht="23.25" customHeight="1">
      <c r="D13" s="473"/>
      <c r="E13" s="152" t="s">
        <v>31</v>
      </c>
      <c r="F13" s="153" t="s">
        <v>104</v>
      </c>
      <c r="G13" s="153">
        <v>10</v>
      </c>
      <c r="J13" s="189"/>
      <c r="K13" s="189"/>
      <c r="L13" s="189"/>
    </row>
    <row r="14" spans="5:12" ht="23.25" customHeight="1">
      <c r="E14" s="152" t="s">
        <v>32</v>
      </c>
      <c r="F14" s="153" t="s">
        <v>104</v>
      </c>
      <c r="G14" s="153">
        <v>11</v>
      </c>
      <c r="J14" s="189"/>
      <c r="K14" s="189"/>
      <c r="L14" s="189"/>
    </row>
    <row r="15" spans="5:7" ht="23.25" customHeight="1">
      <c r="E15" s="152" t="s">
        <v>33</v>
      </c>
      <c r="F15" s="153" t="s">
        <v>104</v>
      </c>
      <c r="G15" s="153">
        <v>12</v>
      </c>
    </row>
    <row r="16" spans="5:7" ht="23.25" customHeight="1">
      <c r="E16" s="152" t="s">
        <v>34</v>
      </c>
      <c r="F16" s="153" t="s">
        <v>105</v>
      </c>
      <c r="G16" s="153">
        <v>13</v>
      </c>
    </row>
    <row r="17" spans="5:7" ht="23.25" customHeight="1">
      <c r="E17" s="152" t="s">
        <v>101</v>
      </c>
      <c r="F17" s="153" t="s">
        <v>106</v>
      </c>
      <c r="G17" s="151">
        <v>14</v>
      </c>
    </row>
    <row r="18" spans="5:7" ht="23.25" customHeight="1">
      <c r="E18" s="152"/>
      <c r="F18" s="153"/>
      <c r="G18" s="153"/>
    </row>
    <row r="19" spans="5:7" ht="23.25" customHeight="1">
      <c r="E19" s="152"/>
      <c r="F19" s="153"/>
      <c r="G19" s="153"/>
    </row>
    <row r="20" spans="5:7" ht="14.25" customHeight="1">
      <c r="E20" s="150"/>
      <c r="F20" s="151"/>
      <c r="G20" s="151"/>
    </row>
    <row r="21" ht="20.25" customHeight="1">
      <c r="E21" s="474" t="s">
        <v>92</v>
      </c>
    </row>
    <row r="22" ht="20.25" customHeight="1"/>
    <row r="23" spans="5:11" ht="19.5" customHeight="1">
      <c r="E23" s="128" t="s">
        <v>49</v>
      </c>
      <c r="F23" s="119"/>
      <c r="G23" s="129"/>
      <c r="H23" s="129"/>
      <c r="I23" s="129"/>
      <c r="J23" s="129"/>
      <c r="K23" s="129"/>
    </row>
    <row r="24" spans="5:11" ht="16.5" customHeight="1">
      <c r="E24" s="118" t="s">
        <v>107</v>
      </c>
      <c r="F24" s="119"/>
      <c r="G24" s="129"/>
      <c r="H24" s="129"/>
      <c r="I24" s="129"/>
      <c r="J24" s="129"/>
      <c r="K24" s="129"/>
    </row>
    <row r="25" spans="5:11" ht="16.5" customHeight="1">
      <c r="E25" s="905" t="s">
        <v>157</v>
      </c>
      <c r="F25" s="119"/>
      <c r="G25" s="129"/>
      <c r="H25" s="129"/>
      <c r="I25" s="129"/>
      <c r="J25" s="129"/>
      <c r="K25" s="129"/>
    </row>
    <row r="26" spans="5:11" ht="16.5" customHeight="1">
      <c r="E26" s="118" t="s">
        <v>108</v>
      </c>
      <c r="F26" s="119"/>
      <c r="G26" s="129"/>
      <c r="H26" s="129"/>
      <c r="I26" s="129"/>
      <c r="J26" s="129"/>
      <c r="K26" s="129"/>
    </row>
    <row r="27" spans="5:11" ht="16.5" customHeight="1">
      <c r="E27" s="118" t="s">
        <v>109</v>
      </c>
      <c r="F27" s="119"/>
      <c r="G27" s="129"/>
      <c r="H27" s="129"/>
      <c r="I27" s="129"/>
      <c r="J27" s="129"/>
      <c r="K27" s="129"/>
    </row>
    <row r="28" spans="5:11" ht="16.5" customHeight="1">
      <c r="E28" s="118" t="s">
        <v>110</v>
      </c>
      <c r="F28" s="119"/>
      <c r="G28" s="129"/>
      <c r="H28" s="129"/>
      <c r="I28" s="129"/>
      <c r="J28" s="129"/>
      <c r="K28" s="129"/>
    </row>
    <row r="29" spans="5:11" ht="16.5" customHeight="1">
      <c r="E29" s="905" t="s">
        <v>210</v>
      </c>
      <c r="F29" s="119"/>
      <c r="G29" s="129"/>
      <c r="H29" s="129"/>
      <c r="I29" s="129"/>
      <c r="J29" s="129"/>
      <c r="K29" s="129"/>
    </row>
    <row r="30" spans="2:3" ht="6" customHeight="1">
      <c r="B30" s="120"/>
      <c r="C30" s="120"/>
    </row>
    <row r="31" ht="18.75" customHeight="1">
      <c r="D31" s="129" t="s">
        <v>64</v>
      </c>
    </row>
    <row r="32" ht="18.75" customHeight="1">
      <c r="D32" s="129" t="s">
        <v>111</v>
      </c>
    </row>
    <row r="33" ht="18.75" customHeight="1">
      <c r="D33" s="129" t="s">
        <v>158</v>
      </c>
    </row>
    <row r="34" spans="3:8" ht="18.75" customHeight="1">
      <c r="C34" s="189"/>
      <c r="D34" s="346" t="s">
        <v>209</v>
      </c>
      <c r="E34" s="189"/>
      <c r="F34" s="186"/>
      <c r="G34" s="186"/>
      <c r="H34" s="189"/>
    </row>
    <row r="35" ht="18.75" customHeight="1">
      <c r="D35" s="129" t="s">
        <v>76</v>
      </c>
    </row>
    <row r="36" ht="18.75" customHeight="1">
      <c r="D36" s="129" t="s">
        <v>112</v>
      </c>
    </row>
    <row r="37" ht="18.75" customHeight="1">
      <c r="D37" s="129" t="s">
        <v>65</v>
      </c>
    </row>
    <row r="38" ht="18.75" customHeight="1">
      <c r="D38" s="129" t="s">
        <v>113</v>
      </c>
    </row>
    <row r="39" ht="18.75" customHeight="1">
      <c r="D39" s="129" t="s">
        <v>114</v>
      </c>
    </row>
    <row r="40" ht="18.75" customHeight="1">
      <c r="D40" s="129" t="s">
        <v>115</v>
      </c>
    </row>
    <row r="41" ht="18.75" customHeight="1">
      <c r="D41" s="129" t="s">
        <v>167</v>
      </c>
    </row>
  </sheetData>
  <mergeCells count="1">
    <mergeCell ref="A2:M2"/>
  </mergeCells>
  <printOptions/>
  <pageMargins left="0.75" right="0.75" top="0.37" bottom="0.32" header="0.512" footer="0.2"/>
  <pageSetup horizontalDpi="600" verticalDpi="600" orientation="landscape" paperSize="9" scale="70" r:id="rId2"/>
  <drawing r:id="rId1"/>
</worksheet>
</file>

<file path=xl/worksheets/sheet10.xml><?xml version="1.0" encoding="utf-8"?>
<worksheet xmlns="http://schemas.openxmlformats.org/spreadsheetml/2006/main" xmlns:r="http://schemas.openxmlformats.org/officeDocument/2006/relationships">
  <dimension ref="A1:X41"/>
  <sheetViews>
    <sheetView zoomScale="75" zoomScaleNormal="75" workbookViewId="0" topLeftCell="A31">
      <selection activeCell="K46" sqref="K46"/>
    </sheetView>
  </sheetViews>
  <sheetFormatPr defaultColWidth="9.00390625" defaultRowHeight="13.5"/>
  <cols>
    <col min="1" max="23" width="8.625" style="32" customWidth="1"/>
    <col min="24" max="16384" width="9.00390625" style="32" customWidth="1"/>
  </cols>
  <sheetData>
    <row r="1" spans="1:23" s="30" customFormat="1" ht="14.25" thickBot="1">
      <c r="A1" s="28"/>
      <c r="B1" s="28"/>
      <c r="C1" s="28"/>
      <c r="D1" s="28"/>
      <c r="E1" s="28"/>
      <c r="F1" s="28"/>
      <c r="G1" s="28"/>
      <c r="H1" s="28"/>
      <c r="I1" s="28"/>
      <c r="J1" s="28"/>
      <c r="K1" s="28"/>
      <c r="L1" s="28"/>
      <c r="M1" s="28"/>
      <c r="N1" s="28"/>
      <c r="O1" s="28"/>
      <c r="P1" s="28"/>
      <c r="Q1" s="28"/>
      <c r="R1" s="28"/>
      <c r="S1" s="28"/>
      <c r="T1" s="28"/>
      <c r="U1" s="28"/>
      <c r="V1" s="28"/>
      <c r="W1" s="29" t="s">
        <v>0</v>
      </c>
    </row>
    <row r="2" spans="1:23" ht="20.25" customHeight="1">
      <c r="A2" s="11"/>
      <c r="B2" s="31"/>
      <c r="C2" s="1448" t="str">
        <f>'全社連結PL'!$C$2</f>
        <v>2011年3月期　</v>
      </c>
      <c r="D2" s="1449"/>
      <c r="E2" s="1449"/>
      <c r="F2" s="1449"/>
      <c r="G2" s="1449"/>
      <c r="H2" s="1449"/>
      <c r="I2" s="1481"/>
      <c r="J2" s="1432" t="str">
        <f>'全社連結PL'!$J$2</f>
        <v>2010年3月期　</v>
      </c>
      <c r="K2" s="1433"/>
      <c r="L2" s="1433"/>
      <c r="M2" s="1433"/>
      <c r="N2" s="1433"/>
      <c r="O2" s="1433"/>
      <c r="P2" s="1434"/>
      <c r="Q2" s="1411" t="str">
        <f>'全社連結PL'!$Q$2</f>
        <v>2009年3月期</v>
      </c>
      <c r="R2" s="1424"/>
      <c r="S2" s="1424"/>
      <c r="T2" s="1424"/>
      <c r="U2" s="1424"/>
      <c r="V2" s="1424"/>
      <c r="W2" s="1425"/>
    </row>
    <row r="3" spans="1:23" ht="18" customHeight="1">
      <c r="A3" s="1506" t="s">
        <v>24</v>
      </c>
      <c r="B3" s="1507"/>
      <c r="C3" s="1451" t="s">
        <v>66</v>
      </c>
      <c r="D3" s="1441"/>
      <c r="E3" s="1441"/>
      <c r="F3" s="1441"/>
      <c r="G3" s="1441"/>
      <c r="H3" s="1441"/>
      <c r="I3" s="1457"/>
      <c r="J3" s="1445" t="s">
        <v>1</v>
      </c>
      <c r="K3" s="1446"/>
      <c r="L3" s="1446"/>
      <c r="M3" s="1446"/>
      <c r="N3" s="1446"/>
      <c r="O3" s="1446"/>
      <c r="P3" s="1447"/>
      <c r="Q3" s="1444" t="s">
        <v>1</v>
      </c>
      <c r="R3" s="1430"/>
      <c r="S3" s="1430"/>
      <c r="T3" s="1430"/>
      <c r="U3" s="1430"/>
      <c r="V3" s="1430"/>
      <c r="W3" s="1431"/>
    </row>
    <row r="4" spans="1:23" ht="25.5" customHeight="1" thickBot="1">
      <c r="A4" s="33"/>
      <c r="B4" s="34"/>
      <c r="C4" s="1439"/>
      <c r="D4" s="1440"/>
      <c r="E4" s="1441"/>
      <c r="F4" s="1440"/>
      <c r="G4" s="1440"/>
      <c r="H4" s="1441"/>
      <c r="I4" s="1440"/>
      <c r="J4" s="1475"/>
      <c r="K4" s="1476"/>
      <c r="L4" s="1476"/>
      <c r="M4" s="1476"/>
      <c r="N4" s="1446"/>
      <c r="O4" s="1446"/>
      <c r="P4" s="1477"/>
      <c r="Q4" s="1469"/>
      <c r="R4" s="1470"/>
      <c r="S4" s="1471"/>
      <c r="T4" s="1470"/>
      <c r="U4" s="1470"/>
      <c r="V4" s="1471"/>
      <c r="W4" s="1410"/>
    </row>
    <row r="5" spans="1:23" ht="21" customHeight="1" thickBot="1">
      <c r="A5" s="1423"/>
      <c r="B5" s="1415"/>
      <c r="C5" s="560" t="s">
        <v>67</v>
      </c>
      <c r="D5" s="561" t="s">
        <v>68</v>
      </c>
      <c r="E5" s="562" t="s">
        <v>69</v>
      </c>
      <c r="F5" s="836" t="s">
        <v>70</v>
      </c>
      <c r="G5" s="564" t="s">
        <v>71</v>
      </c>
      <c r="H5" s="565" t="s">
        <v>72</v>
      </c>
      <c r="I5" s="628" t="s">
        <v>73</v>
      </c>
      <c r="J5" s="155" t="s">
        <v>80</v>
      </c>
      <c r="K5" s="130" t="s">
        <v>79</v>
      </c>
      <c r="L5" s="476" t="s">
        <v>88</v>
      </c>
      <c r="M5" s="130" t="s">
        <v>89</v>
      </c>
      <c r="N5" s="9" t="s">
        <v>81</v>
      </c>
      <c r="O5" s="9" t="s">
        <v>90</v>
      </c>
      <c r="P5" s="131" t="s">
        <v>91</v>
      </c>
      <c r="Q5" s="255" t="s">
        <v>43</v>
      </c>
      <c r="R5" s="2" t="s">
        <v>79</v>
      </c>
      <c r="S5" s="197" t="s">
        <v>45</v>
      </c>
      <c r="T5" s="6" t="s">
        <v>46</v>
      </c>
      <c r="U5" s="7" t="s">
        <v>44</v>
      </c>
      <c r="V5" s="7" t="s">
        <v>47</v>
      </c>
      <c r="W5" s="7" t="s">
        <v>48</v>
      </c>
    </row>
    <row r="6" spans="1:23" ht="23.25" customHeight="1" thickTop="1">
      <c r="A6" s="1517" t="s">
        <v>51</v>
      </c>
      <c r="B6" s="1522"/>
      <c r="C6" s="406"/>
      <c r="D6" s="407"/>
      <c r="E6" s="408"/>
      <c r="F6" s="482"/>
      <c r="G6" s="429">
        <v>1200</v>
      </c>
      <c r="H6" s="428">
        <v>1260</v>
      </c>
      <c r="I6" s="483">
        <v>2460</v>
      </c>
      <c r="J6" s="444">
        <v>426.11984804525474</v>
      </c>
      <c r="K6" s="419">
        <v>482.78957010944856</v>
      </c>
      <c r="L6" s="420">
        <v>545.6067933919635</v>
      </c>
      <c r="M6" s="418">
        <v>607.4537884533332</v>
      </c>
      <c r="N6" s="409">
        <v>908.9094181547033</v>
      </c>
      <c r="O6" s="409">
        <v>1153.0605818452966</v>
      </c>
      <c r="P6" s="410">
        <v>2061.97</v>
      </c>
      <c r="Q6" s="37">
        <v>795.05</v>
      </c>
      <c r="R6" s="38">
        <v>841.51</v>
      </c>
      <c r="S6" s="198">
        <v>624.48</v>
      </c>
      <c r="T6" s="200">
        <v>458.47</v>
      </c>
      <c r="U6" s="39">
        <v>1636.56</v>
      </c>
      <c r="V6" s="39">
        <v>1082.95</v>
      </c>
      <c r="W6" s="39">
        <v>2719.51</v>
      </c>
    </row>
    <row r="7" spans="1:23" ht="23.25" customHeight="1">
      <c r="A7" s="1523" t="s">
        <v>163</v>
      </c>
      <c r="B7" s="1524"/>
      <c r="C7" s="430"/>
      <c r="D7" s="431"/>
      <c r="E7" s="432"/>
      <c r="F7" s="481"/>
      <c r="G7" s="434">
        <v>366</v>
      </c>
      <c r="H7" s="433">
        <v>394</v>
      </c>
      <c r="I7" s="484">
        <v>760</v>
      </c>
      <c r="J7" s="487">
        <v>158.75458043689255</v>
      </c>
      <c r="K7" s="436">
        <v>172.38206350443434</v>
      </c>
      <c r="L7" s="437">
        <v>193.68301574867306</v>
      </c>
      <c r="M7" s="435">
        <v>182.35034031000004</v>
      </c>
      <c r="N7" s="438">
        <v>331.1366439413269</v>
      </c>
      <c r="O7" s="438">
        <v>376.03335605867306</v>
      </c>
      <c r="P7" s="439">
        <v>707.17</v>
      </c>
      <c r="Q7" s="80">
        <v>218.08465704935364</v>
      </c>
      <c r="R7" s="12">
        <v>221.29214644147382</v>
      </c>
      <c r="S7" s="214">
        <v>177.45492608751266</v>
      </c>
      <c r="T7" s="203">
        <v>148.10447892026076</v>
      </c>
      <c r="U7" s="13">
        <v>439.37680349082746</v>
      </c>
      <c r="V7" s="13">
        <v>325.55940500777336</v>
      </c>
      <c r="W7" s="13">
        <v>764.9362084986008</v>
      </c>
    </row>
    <row r="8" spans="1:23" ht="23.25" customHeight="1">
      <c r="A8" s="1511" t="s">
        <v>52</v>
      </c>
      <c r="B8" s="1512"/>
      <c r="C8" s="406"/>
      <c r="D8" s="407"/>
      <c r="E8" s="408"/>
      <c r="F8" s="482"/>
      <c r="G8" s="429">
        <v>384.0028</v>
      </c>
      <c r="H8" s="428">
        <v>396</v>
      </c>
      <c r="I8" s="483">
        <v>780.0028</v>
      </c>
      <c r="J8" s="444">
        <v>138.84671582264275</v>
      </c>
      <c r="K8" s="419">
        <v>178.41312585308097</v>
      </c>
      <c r="L8" s="424">
        <v>208.8932515842763</v>
      </c>
      <c r="M8" s="418">
        <v>225.47690673999998</v>
      </c>
      <c r="N8" s="409">
        <v>317.25984167572375</v>
      </c>
      <c r="O8" s="409">
        <v>434.37015832427625</v>
      </c>
      <c r="P8" s="410">
        <v>751.63</v>
      </c>
      <c r="Q8" s="47">
        <v>259.0327178052967</v>
      </c>
      <c r="R8" s="48">
        <v>244.24531431126903</v>
      </c>
      <c r="S8" s="199">
        <v>191.20591358167104</v>
      </c>
      <c r="T8" s="201">
        <v>126.6057833037293</v>
      </c>
      <c r="U8" s="49">
        <v>503.2780321165657</v>
      </c>
      <c r="V8" s="49">
        <v>317.81169688540035</v>
      </c>
      <c r="W8" s="49">
        <v>821.089729001966</v>
      </c>
    </row>
    <row r="9" spans="1:23" ht="23.25" customHeight="1">
      <c r="A9" s="1511" t="s">
        <v>53</v>
      </c>
      <c r="B9" s="1512"/>
      <c r="C9" s="406"/>
      <c r="D9" s="407"/>
      <c r="E9" s="408"/>
      <c r="F9" s="482"/>
      <c r="G9" s="429">
        <v>193</v>
      </c>
      <c r="H9" s="428">
        <v>447</v>
      </c>
      <c r="I9" s="483">
        <v>640</v>
      </c>
      <c r="J9" s="444">
        <v>79.72180114</v>
      </c>
      <c r="K9" s="419">
        <v>126.82496588999997</v>
      </c>
      <c r="L9" s="424">
        <v>123.50323297000003</v>
      </c>
      <c r="M9" s="418">
        <v>249.76</v>
      </c>
      <c r="N9" s="409">
        <v>206.54676702999998</v>
      </c>
      <c r="O9" s="409">
        <v>373.26323297000005</v>
      </c>
      <c r="P9" s="410">
        <v>579.81</v>
      </c>
      <c r="Q9" s="47">
        <v>119.81764731</v>
      </c>
      <c r="R9" s="48">
        <v>175.58054662999996</v>
      </c>
      <c r="S9" s="199">
        <v>138.06799398000004</v>
      </c>
      <c r="T9" s="202">
        <v>289.9050289899999</v>
      </c>
      <c r="U9" s="49">
        <v>295.39819393999994</v>
      </c>
      <c r="V9" s="49">
        <v>427.97302296999993</v>
      </c>
      <c r="W9" s="49">
        <v>723.3712169099999</v>
      </c>
    </row>
    <row r="10" spans="1:23" ht="23.25" customHeight="1">
      <c r="A10" s="1511" t="s">
        <v>54</v>
      </c>
      <c r="B10" s="1512"/>
      <c r="C10" s="406"/>
      <c r="D10" s="407"/>
      <c r="E10" s="408"/>
      <c r="F10" s="482"/>
      <c r="G10" s="429">
        <v>296</v>
      </c>
      <c r="H10" s="428">
        <v>349</v>
      </c>
      <c r="I10" s="483">
        <v>645</v>
      </c>
      <c r="J10" s="444">
        <v>142.449669877</v>
      </c>
      <c r="K10" s="419">
        <v>154.65172641159995</v>
      </c>
      <c r="L10" s="424">
        <v>175.49860371140002</v>
      </c>
      <c r="M10" s="418">
        <v>160.99</v>
      </c>
      <c r="N10" s="409">
        <v>297.1013962885999</v>
      </c>
      <c r="O10" s="409">
        <v>336.48860371140006</v>
      </c>
      <c r="P10" s="410">
        <v>633.59</v>
      </c>
      <c r="Q10" s="47">
        <v>146.6206143233</v>
      </c>
      <c r="R10" s="48">
        <v>180.0817834975</v>
      </c>
      <c r="S10" s="199">
        <v>160.83465929899995</v>
      </c>
      <c r="T10" s="203">
        <v>148.3863913926</v>
      </c>
      <c r="U10" s="49">
        <v>326.70239782080006</v>
      </c>
      <c r="V10" s="49">
        <v>309.22105069159994</v>
      </c>
      <c r="W10" s="49">
        <v>635.9234485124</v>
      </c>
    </row>
    <row r="11" spans="1:23" ht="23.25" customHeight="1">
      <c r="A11" s="1513" t="s">
        <v>19</v>
      </c>
      <c r="B11" s="1514"/>
      <c r="C11" s="990"/>
      <c r="D11" s="991"/>
      <c r="E11" s="992"/>
      <c r="F11" s="993"/>
      <c r="G11" s="994">
        <v>214</v>
      </c>
      <c r="H11" s="995">
        <v>246</v>
      </c>
      <c r="I11" s="996">
        <v>460</v>
      </c>
      <c r="J11" s="997">
        <v>100.98396714999998</v>
      </c>
      <c r="K11" s="998">
        <v>117.82576502</v>
      </c>
      <c r="L11" s="999">
        <v>105.09060814</v>
      </c>
      <c r="M11" s="1000">
        <v>89.21965969000001</v>
      </c>
      <c r="N11" s="1001">
        <v>218.80973217</v>
      </c>
      <c r="O11" s="1001">
        <v>194.31026783000002</v>
      </c>
      <c r="P11" s="1002">
        <v>413.12</v>
      </c>
      <c r="Q11" s="1003">
        <v>130.72867508577053</v>
      </c>
      <c r="R11" s="1004">
        <v>160.78040591515384</v>
      </c>
      <c r="S11" s="1005">
        <v>124.28592076000001</v>
      </c>
      <c r="T11" s="989">
        <v>86.62705413907564</v>
      </c>
      <c r="U11" s="1006">
        <v>291.50908100092437</v>
      </c>
      <c r="V11" s="1006">
        <v>210.91297489907564</v>
      </c>
      <c r="W11" s="1006">
        <v>502.4220559</v>
      </c>
    </row>
    <row r="12" spans="1:23" ht="23.25" customHeight="1" thickBot="1">
      <c r="A12" s="1520" t="s">
        <v>176</v>
      </c>
      <c r="B12" s="1521"/>
      <c r="C12" s="519"/>
      <c r="D12" s="520"/>
      <c r="E12" s="521"/>
      <c r="F12" s="1007"/>
      <c r="G12" s="441">
        <v>27</v>
      </c>
      <c r="H12" s="440">
        <v>28</v>
      </c>
      <c r="I12" s="485">
        <v>55</v>
      </c>
      <c r="J12" s="445">
        <v>22.354076435399996</v>
      </c>
      <c r="K12" s="422">
        <v>21.59520228100001</v>
      </c>
      <c r="L12" s="423">
        <v>29.051531073100012</v>
      </c>
      <c r="M12" s="421">
        <v>26.64919021049998</v>
      </c>
      <c r="N12" s="411">
        <v>43.9492787164</v>
      </c>
      <c r="O12" s="411">
        <v>55.7007212836</v>
      </c>
      <c r="P12" s="412">
        <v>99</v>
      </c>
      <c r="Q12" s="42">
        <v>30.00601898873723</v>
      </c>
      <c r="R12" s="43">
        <v>23.87255677331955</v>
      </c>
      <c r="S12" s="267">
        <v>25.264496511595407</v>
      </c>
      <c r="T12" s="268">
        <v>25.503099134658576</v>
      </c>
      <c r="U12" s="44">
        <v>53.878575762056784</v>
      </c>
      <c r="V12" s="44">
        <v>50.76759564625399</v>
      </c>
      <c r="W12" s="44">
        <v>104.64617140831076</v>
      </c>
    </row>
    <row r="13" spans="1:23" ht="23.25" customHeight="1" thickBot="1" thickTop="1">
      <c r="A13" s="1515" t="s">
        <v>23</v>
      </c>
      <c r="B13" s="1516"/>
      <c r="C13" s="442"/>
      <c r="D13" s="414"/>
      <c r="E13" s="415"/>
      <c r="F13" s="413"/>
      <c r="G13" s="443">
        <v>2680.0028</v>
      </c>
      <c r="H13" s="443">
        <v>3120</v>
      </c>
      <c r="I13" s="486">
        <v>5800.0028</v>
      </c>
      <c r="J13" s="446">
        <v>1069.23065890719</v>
      </c>
      <c r="K13" s="426">
        <v>1254.4824190695638</v>
      </c>
      <c r="L13" s="427">
        <v>1381.3270366194129</v>
      </c>
      <c r="M13" s="425">
        <v>1541.8998854038334</v>
      </c>
      <c r="N13" s="416">
        <v>2323.7130779767535</v>
      </c>
      <c r="O13" s="416">
        <v>2923.2269220232456</v>
      </c>
      <c r="P13" s="417">
        <v>5246.94</v>
      </c>
      <c r="Q13" s="58">
        <v>1699.340330562458</v>
      </c>
      <c r="R13" s="59">
        <v>1847.3627535687162</v>
      </c>
      <c r="S13" s="269">
        <v>1441.593910219779</v>
      </c>
      <c r="T13" s="270">
        <v>1283.601835880324</v>
      </c>
      <c r="U13" s="60">
        <v>3546.7030841311744</v>
      </c>
      <c r="V13" s="60">
        <v>2725.195746100103</v>
      </c>
      <c r="W13" s="60">
        <v>6271.898830231278</v>
      </c>
    </row>
    <row r="14" spans="17:23" ht="6.75" customHeight="1">
      <c r="Q14" s="185"/>
      <c r="R14" s="185"/>
      <c r="S14" s="185"/>
      <c r="T14" s="185"/>
      <c r="U14" s="185"/>
      <c r="V14" s="185"/>
      <c r="W14" s="257"/>
    </row>
    <row r="15" spans="17:23" ht="17.25" customHeight="1" thickBot="1">
      <c r="Q15" s="133"/>
      <c r="R15" s="133"/>
      <c r="S15" s="133"/>
      <c r="T15" s="133"/>
      <c r="U15" s="133"/>
      <c r="V15" s="133"/>
      <c r="W15" s="256" t="s">
        <v>20</v>
      </c>
    </row>
    <row r="16" spans="8:23" ht="23.25" customHeight="1">
      <c r="H16" s="66"/>
      <c r="I16" s="67"/>
      <c r="J16" s="1432" t="str">
        <f>'全社連結PL'!$J$32</f>
        <v>2011年3月期計画　と　2010年3月期実績との比較</v>
      </c>
      <c r="K16" s="1433"/>
      <c r="L16" s="1433"/>
      <c r="M16" s="1433"/>
      <c r="N16" s="1433"/>
      <c r="O16" s="1433"/>
      <c r="P16" s="1510"/>
      <c r="Q16" s="1411" t="str">
        <f>'全社連結PL'!$Q$32</f>
        <v>2010年3月期実績　と　2009年3月期実績との比較</v>
      </c>
      <c r="R16" s="1424"/>
      <c r="S16" s="1424"/>
      <c r="T16" s="1424"/>
      <c r="U16" s="1424"/>
      <c r="V16" s="1424"/>
      <c r="W16" s="1425"/>
    </row>
    <row r="17" spans="8:24" ht="23.25" customHeight="1" thickBot="1">
      <c r="H17" s="1506" t="str">
        <f>A3</f>
        <v>カンパニー別売上</v>
      </c>
      <c r="I17" s="1519"/>
      <c r="J17" s="1416"/>
      <c r="K17" s="1417"/>
      <c r="L17" s="1417"/>
      <c r="M17" s="1417"/>
      <c r="N17" s="1418"/>
      <c r="O17" s="1418"/>
      <c r="P17" s="1466"/>
      <c r="Q17" s="1444"/>
      <c r="R17" s="1430"/>
      <c r="S17" s="1430"/>
      <c r="T17" s="1430"/>
      <c r="U17" s="1430"/>
      <c r="V17" s="1430"/>
      <c r="W17" s="1431"/>
      <c r="X17" s="115"/>
    </row>
    <row r="18" spans="8:24" ht="23.25" customHeight="1" thickBot="1">
      <c r="H18" s="1508" t="s">
        <v>25</v>
      </c>
      <c r="I18" s="1509"/>
      <c r="J18" s="155" t="s">
        <v>143</v>
      </c>
      <c r="K18" s="130" t="s">
        <v>144</v>
      </c>
      <c r="L18" s="207" t="s">
        <v>145</v>
      </c>
      <c r="M18" s="130" t="s">
        <v>146</v>
      </c>
      <c r="N18" s="9" t="s">
        <v>147</v>
      </c>
      <c r="O18" s="9" t="s">
        <v>148</v>
      </c>
      <c r="P18" s="10" t="s">
        <v>149</v>
      </c>
      <c r="Q18" s="404" t="s">
        <v>43</v>
      </c>
      <c r="R18" s="1033" t="s">
        <v>79</v>
      </c>
      <c r="S18" s="197" t="s">
        <v>45</v>
      </c>
      <c r="T18" s="1034" t="s">
        <v>46</v>
      </c>
      <c r="U18" s="7" t="s">
        <v>44</v>
      </c>
      <c r="V18" s="7" t="s">
        <v>47</v>
      </c>
      <c r="W18" s="7" t="s">
        <v>48</v>
      </c>
      <c r="X18" s="115"/>
    </row>
    <row r="19" spans="8:24" ht="23.25" customHeight="1" thickTop="1">
      <c r="H19" s="1517" t="s">
        <v>51</v>
      </c>
      <c r="I19" s="1518"/>
      <c r="J19" s="1268"/>
      <c r="K19" s="1258"/>
      <c r="L19" s="1257"/>
      <c r="M19" s="1296"/>
      <c r="N19" s="208">
        <f>G6/N6</f>
        <v>1.3202635774599827</v>
      </c>
      <c r="O19" s="156">
        <f>H6/O6</f>
        <v>1.0927439718592784</v>
      </c>
      <c r="P19" s="208">
        <f>I6/P6</f>
        <v>1.1930338462732242</v>
      </c>
      <c r="Q19" s="368">
        <f aca="true" t="shared" si="0" ref="Q19:W23">+J6/Q6</f>
        <v>0.5359661003021883</v>
      </c>
      <c r="R19" s="206">
        <f t="shared" si="0"/>
        <v>0.573718161530402</v>
      </c>
      <c r="S19" s="206">
        <f t="shared" si="0"/>
        <v>0.8736977859850812</v>
      </c>
      <c r="T19" s="72">
        <f t="shared" si="0"/>
        <v>1.3249586416850245</v>
      </c>
      <c r="U19" s="73">
        <f t="shared" si="0"/>
        <v>0.5553779990679861</v>
      </c>
      <c r="V19" s="73">
        <f t="shared" si="0"/>
        <v>1.064740368295209</v>
      </c>
      <c r="W19" s="370">
        <f t="shared" si="0"/>
        <v>0.7582137958676378</v>
      </c>
      <c r="X19" s="115"/>
    </row>
    <row r="20" spans="8:24" ht="23.25" customHeight="1">
      <c r="H20" s="1523" t="s">
        <v>163</v>
      </c>
      <c r="I20" s="1524"/>
      <c r="J20" s="1272"/>
      <c r="K20" s="1274"/>
      <c r="L20" s="1273"/>
      <c r="M20" s="1297"/>
      <c r="N20" s="210">
        <f aca="true" t="shared" si="1" ref="N20:P23">G7/N7</f>
        <v>1.105283896230012</v>
      </c>
      <c r="O20" s="158">
        <f t="shared" si="1"/>
        <v>1.0477793888543323</v>
      </c>
      <c r="P20" s="210">
        <f t="shared" si="1"/>
        <v>1.0747062233974858</v>
      </c>
      <c r="Q20" s="369">
        <f t="shared" si="0"/>
        <v>0.7279493320842172</v>
      </c>
      <c r="R20" s="289">
        <f t="shared" si="0"/>
        <v>0.7789795809587171</v>
      </c>
      <c r="S20" s="289">
        <f t="shared" si="0"/>
        <v>1.0914490795998384</v>
      </c>
      <c r="T20" s="288">
        <f t="shared" si="0"/>
        <v>1.231227722749541</v>
      </c>
      <c r="U20" s="291">
        <f t="shared" si="0"/>
        <v>0.7536507191787601</v>
      </c>
      <c r="V20" s="291">
        <f t="shared" si="0"/>
        <v>1.1550376068837407</v>
      </c>
      <c r="W20" s="371">
        <f t="shared" si="0"/>
        <v>0.9244823191047747</v>
      </c>
      <c r="X20" s="115"/>
    </row>
    <row r="21" spans="8:24" ht="23.25" customHeight="1">
      <c r="H21" s="1511" t="s">
        <v>52</v>
      </c>
      <c r="I21" s="1528"/>
      <c r="J21" s="1272"/>
      <c r="K21" s="1274"/>
      <c r="L21" s="1273"/>
      <c r="M21" s="1297"/>
      <c r="N21" s="210">
        <f t="shared" si="1"/>
        <v>1.210373169108794</v>
      </c>
      <c r="O21" s="158">
        <f t="shared" si="1"/>
        <v>0.9116648379522627</v>
      </c>
      <c r="P21" s="210">
        <f t="shared" si="1"/>
        <v>1.0377483602304325</v>
      </c>
      <c r="Q21" s="369">
        <f t="shared" si="0"/>
        <v>0.5360199939183266</v>
      </c>
      <c r="R21" s="289">
        <f t="shared" si="0"/>
        <v>0.7304669338536798</v>
      </c>
      <c r="S21" s="289">
        <f t="shared" si="0"/>
        <v>1.092504136881992</v>
      </c>
      <c r="T21" s="288">
        <f t="shared" si="0"/>
        <v>1.7809368644643766</v>
      </c>
      <c r="U21" s="291">
        <f t="shared" si="0"/>
        <v>0.6303868268230755</v>
      </c>
      <c r="V21" s="291">
        <f t="shared" si="0"/>
        <v>1.3667532145014338</v>
      </c>
      <c r="W21" s="371">
        <f t="shared" si="0"/>
        <v>0.915405434328847</v>
      </c>
      <c r="X21" s="115"/>
    </row>
    <row r="22" spans="8:23" ht="23.25" customHeight="1">
      <c r="H22" s="1511" t="s">
        <v>53</v>
      </c>
      <c r="I22" s="1528"/>
      <c r="J22" s="1272"/>
      <c r="K22" s="1274"/>
      <c r="L22" s="1273"/>
      <c r="M22" s="1297"/>
      <c r="N22" s="210">
        <f t="shared" si="1"/>
        <v>0.9344130763952728</v>
      </c>
      <c r="O22" s="158">
        <f t="shared" si="1"/>
        <v>1.1975462904376823</v>
      </c>
      <c r="P22" s="210">
        <f t="shared" si="1"/>
        <v>1.103809868750108</v>
      </c>
      <c r="Q22" s="369">
        <f t="shared" si="0"/>
        <v>0.6653594268441825</v>
      </c>
      <c r="R22" s="289">
        <f t="shared" si="0"/>
        <v>0.7223178667808662</v>
      </c>
      <c r="S22" s="289">
        <f t="shared" si="0"/>
        <v>0.8945102294155892</v>
      </c>
      <c r="T22" s="288">
        <f t="shared" si="0"/>
        <v>0.8615235164085937</v>
      </c>
      <c r="U22" s="291">
        <f t="shared" si="0"/>
        <v>0.6992147253004293</v>
      </c>
      <c r="V22" s="291">
        <f t="shared" si="0"/>
        <v>0.872165330374492</v>
      </c>
      <c r="W22" s="371">
        <f t="shared" si="0"/>
        <v>0.8015386656891803</v>
      </c>
    </row>
    <row r="23" spans="8:23" ht="23.25" customHeight="1">
      <c r="H23" s="1511" t="s">
        <v>54</v>
      </c>
      <c r="I23" s="1528"/>
      <c r="J23" s="1272"/>
      <c r="K23" s="1274"/>
      <c r="L23" s="1273"/>
      <c r="M23" s="1297"/>
      <c r="N23" s="210">
        <f t="shared" si="1"/>
        <v>0.996292860611365</v>
      </c>
      <c r="O23" s="158">
        <f t="shared" si="1"/>
        <v>1.0371822289093948</v>
      </c>
      <c r="P23" s="210">
        <f t="shared" si="1"/>
        <v>1.0180084912956329</v>
      </c>
      <c r="Q23" s="369">
        <f t="shared" si="0"/>
        <v>0.9715528101860013</v>
      </c>
      <c r="R23" s="289">
        <f t="shared" si="0"/>
        <v>0.8587860660195368</v>
      </c>
      <c r="S23" s="289">
        <f t="shared" si="0"/>
        <v>1.0911740322410175</v>
      </c>
      <c r="T23" s="288">
        <f t="shared" si="0"/>
        <v>1.0849377661193569</v>
      </c>
      <c r="U23" s="291">
        <f t="shared" si="0"/>
        <v>0.9093945997040505</v>
      </c>
      <c r="V23" s="291">
        <f t="shared" si="0"/>
        <v>1.0881814254198214</v>
      </c>
      <c r="W23" s="371">
        <f t="shared" si="0"/>
        <v>0.9963306141362478</v>
      </c>
    </row>
    <row r="24" spans="8:23" ht="23.25" customHeight="1">
      <c r="H24" s="1513" t="s">
        <v>19</v>
      </c>
      <c r="I24" s="1529"/>
      <c r="J24" s="1263"/>
      <c r="K24" s="1298"/>
      <c r="L24" s="1299"/>
      <c r="M24" s="1300"/>
      <c r="N24" s="1046">
        <f aca="true" t="shared" si="2" ref="N24:P25">G11/N11</f>
        <v>0.9780186551927994</v>
      </c>
      <c r="O24" s="1047">
        <f t="shared" si="2"/>
        <v>1.2660164732788222</v>
      </c>
      <c r="P24" s="1047">
        <f t="shared" si="2"/>
        <v>1.113477924089853</v>
      </c>
      <c r="Q24" s="1008">
        <f aca="true" t="shared" si="3" ref="Q24:W25">+J11/Q11</f>
        <v>0.7724699044317922</v>
      </c>
      <c r="R24" s="1009">
        <f t="shared" si="3"/>
        <v>0.7328365937960026</v>
      </c>
      <c r="S24" s="1009">
        <f t="shared" si="3"/>
        <v>0.8455552125082071</v>
      </c>
      <c r="T24" s="1010">
        <f t="shared" si="3"/>
        <v>1.0299283587176133</v>
      </c>
      <c r="U24" s="1011">
        <f t="shared" si="3"/>
        <v>0.7506103460609042</v>
      </c>
      <c r="V24" s="1011">
        <f t="shared" si="3"/>
        <v>0.9212817178411133</v>
      </c>
      <c r="W24" s="1012">
        <f t="shared" si="3"/>
        <v>0.8222568956690582</v>
      </c>
    </row>
    <row r="25" spans="8:23" ht="23.25" customHeight="1" thickBot="1">
      <c r="H25" s="1520" t="s">
        <v>176</v>
      </c>
      <c r="I25" s="1530"/>
      <c r="J25" s="1269"/>
      <c r="K25" s="1270"/>
      <c r="L25" s="1270"/>
      <c r="M25" s="1301"/>
      <c r="N25" s="1048">
        <f t="shared" si="2"/>
        <v>0.6143445532798869</v>
      </c>
      <c r="O25" s="1048">
        <f t="shared" si="2"/>
        <v>0.5026864886980209</v>
      </c>
      <c r="P25" s="157">
        <f t="shared" si="2"/>
        <v>0.5555555555555556</v>
      </c>
      <c r="Q25" s="389">
        <f t="shared" si="3"/>
        <v>0.7449864123524885</v>
      </c>
      <c r="R25" s="342">
        <f aca="true" t="shared" si="4" ref="R25:W25">+K12/R12</f>
        <v>0.9046036621069111</v>
      </c>
      <c r="S25" s="342">
        <f t="shared" si="4"/>
        <v>1.1498955088919547</v>
      </c>
      <c r="T25" s="1049">
        <f t="shared" si="4"/>
        <v>1.0449392863898597</v>
      </c>
      <c r="U25" s="389">
        <f t="shared" si="4"/>
        <v>0.815709734245623</v>
      </c>
      <c r="V25" s="389">
        <f t="shared" si="4"/>
        <v>1.0971707557655435</v>
      </c>
      <c r="W25" s="389">
        <f t="shared" si="4"/>
        <v>0.9460451220305002</v>
      </c>
    </row>
    <row r="26" spans="8:23" ht="23.25" customHeight="1" thickBot="1" thickTop="1">
      <c r="H26" s="1527" t="s">
        <v>23</v>
      </c>
      <c r="I26" s="1516"/>
      <c r="J26" s="1278"/>
      <c r="K26" s="1280"/>
      <c r="L26" s="1279"/>
      <c r="M26" s="1302"/>
      <c r="N26" s="212">
        <f>G13/N13</f>
        <v>1.1533277603848864</v>
      </c>
      <c r="O26" s="160">
        <f>H13/O13</f>
        <v>1.0673136513947272</v>
      </c>
      <c r="P26" s="212">
        <f>I13/P13</f>
        <v>1.1054067323049246</v>
      </c>
      <c r="Q26" s="390">
        <f>+J13/Q13</f>
        <v>0.6292033677287525</v>
      </c>
      <c r="R26" s="77">
        <f aca="true" t="shared" si="5" ref="R26:W26">+K13/R13</f>
        <v>0.6790666406184533</v>
      </c>
      <c r="S26" s="77">
        <f t="shared" si="5"/>
        <v>0.9581942784489301</v>
      </c>
      <c r="T26" s="344">
        <f t="shared" si="5"/>
        <v>1.2012291057112447</v>
      </c>
      <c r="U26" s="78">
        <f t="shared" si="5"/>
        <v>0.6551755314318867</v>
      </c>
      <c r="V26" s="78">
        <f t="shared" si="5"/>
        <v>1.07266677126094</v>
      </c>
      <c r="W26" s="391">
        <f t="shared" si="5"/>
        <v>0.8365791831190168</v>
      </c>
    </row>
    <row r="27" spans="17:23" ht="16.5" customHeight="1" thickBot="1">
      <c r="Q27" s="8"/>
      <c r="R27" s="8"/>
      <c r="S27" s="8"/>
      <c r="T27" s="8"/>
      <c r="U27" s="8"/>
      <c r="V27" s="8"/>
      <c r="W27" s="79" t="s">
        <v>20</v>
      </c>
    </row>
    <row r="28" spans="1:23" ht="16.5" customHeight="1">
      <c r="A28" s="66"/>
      <c r="B28" s="132"/>
      <c r="C28" s="1448" t="str">
        <f>'全社連結PL'!$C$2</f>
        <v>2011年3月期　</v>
      </c>
      <c r="D28" s="1449"/>
      <c r="E28" s="1449"/>
      <c r="F28" s="1449"/>
      <c r="G28" s="1449"/>
      <c r="H28" s="1449"/>
      <c r="I28" s="1481"/>
      <c r="J28" s="1432" t="str">
        <f>'全社連結PL'!$J$2</f>
        <v>2010年3月期　</v>
      </c>
      <c r="K28" s="1433"/>
      <c r="L28" s="1433"/>
      <c r="M28" s="1433"/>
      <c r="N28" s="1433"/>
      <c r="O28" s="1433"/>
      <c r="P28" s="1434"/>
      <c r="Q28" s="1411" t="str">
        <f>'全社連結PL'!$Q$2</f>
        <v>2009年3月期</v>
      </c>
      <c r="R28" s="1424"/>
      <c r="S28" s="1424"/>
      <c r="T28" s="1424"/>
      <c r="U28" s="1424"/>
      <c r="V28" s="1424"/>
      <c r="W28" s="1425"/>
    </row>
    <row r="29" spans="1:23" ht="18" customHeight="1">
      <c r="A29" s="1506" t="s">
        <v>24</v>
      </c>
      <c r="B29" s="1507"/>
      <c r="C29" s="1451" t="s">
        <v>66</v>
      </c>
      <c r="D29" s="1441"/>
      <c r="E29" s="1441"/>
      <c r="F29" s="1441"/>
      <c r="G29" s="1441"/>
      <c r="H29" s="1441"/>
      <c r="I29" s="1457"/>
      <c r="J29" s="1445" t="s">
        <v>1</v>
      </c>
      <c r="K29" s="1446"/>
      <c r="L29" s="1446"/>
      <c r="M29" s="1446"/>
      <c r="N29" s="1446"/>
      <c r="O29" s="1446"/>
      <c r="P29" s="1447"/>
      <c r="Q29" s="1444" t="s">
        <v>1</v>
      </c>
      <c r="R29" s="1430"/>
      <c r="S29" s="1430"/>
      <c r="T29" s="1430"/>
      <c r="U29" s="1430"/>
      <c r="V29" s="1430"/>
      <c r="W29" s="1431"/>
    </row>
    <row r="30" spans="1:23" ht="19.5" customHeight="1" thickBot="1">
      <c r="A30" s="33"/>
      <c r="B30" s="34"/>
      <c r="C30" s="1439"/>
      <c r="D30" s="1440"/>
      <c r="E30" s="1441"/>
      <c r="F30" s="1440"/>
      <c r="G30" s="1440"/>
      <c r="H30" s="1441"/>
      <c r="I30" s="1440"/>
      <c r="J30" s="1475"/>
      <c r="K30" s="1476"/>
      <c r="L30" s="1476"/>
      <c r="M30" s="1476"/>
      <c r="N30" s="1446"/>
      <c r="O30" s="1446"/>
      <c r="P30" s="1477"/>
      <c r="Q30" s="1469"/>
      <c r="R30" s="1470"/>
      <c r="S30" s="1471"/>
      <c r="T30" s="1470"/>
      <c r="U30" s="1470"/>
      <c r="V30" s="1471"/>
      <c r="W30" s="1410"/>
    </row>
    <row r="31" spans="1:23" ht="21" customHeight="1" thickBot="1">
      <c r="A31" s="1508" t="s">
        <v>26</v>
      </c>
      <c r="B31" s="1525"/>
      <c r="C31" s="560" t="s">
        <v>67</v>
      </c>
      <c r="D31" s="561" t="s">
        <v>68</v>
      </c>
      <c r="E31" s="562" t="s">
        <v>69</v>
      </c>
      <c r="F31" s="563" t="s">
        <v>70</v>
      </c>
      <c r="G31" s="564" t="s">
        <v>71</v>
      </c>
      <c r="H31" s="565" t="s">
        <v>72</v>
      </c>
      <c r="I31" s="565" t="s">
        <v>73</v>
      </c>
      <c r="J31" s="155" t="s">
        <v>80</v>
      </c>
      <c r="K31" s="130" t="s">
        <v>79</v>
      </c>
      <c r="L31" s="476" t="s">
        <v>88</v>
      </c>
      <c r="M31" s="130" t="s">
        <v>89</v>
      </c>
      <c r="N31" s="9" t="s">
        <v>81</v>
      </c>
      <c r="O31" s="9" t="s">
        <v>90</v>
      </c>
      <c r="P31" s="131" t="s">
        <v>91</v>
      </c>
      <c r="Q31" s="255" t="s">
        <v>43</v>
      </c>
      <c r="R31" s="2" t="s">
        <v>79</v>
      </c>
      <c r="S31" s="197" t="s">
        <v>45</v>
      </c>
      <c r="T31" s="6" t="s">
        <v>46</v>
      </c>
      <c r="U31" s="7" t="s">
        <v>44</v>
      </c>
      <c r="V31" s="7" t="s">
        <v>47</v>
      </c>
      <c r="W31" s="7" t="s">
        <v>48</v>
      </c>
    </row>
    <row r="32" spans="1:23" ht="23.25" customHeight="1" thickTop="1">
      <c r="A32" s="1517" t="s">
        <v>51</v>
      </c>
      <c r="B32" s="1518"/>
      <c r="C32" s="1303"/>
      <c r="D32" s="1289"/>
      <c r="E32" s="1282"/>
      <c r="F32" s="1304"/>
      <c r="G32" s="164">
        <f aca="true" t="shared" si="6" ref="G32:W32">G6/G$13</f>
        <v>0.44776072622013674</v>
      </c>
      <c r="H32" s="164">
        <f t="shared" si="6"/>
        <v>0.40384615384615385</v>
      </c>
      <c r="I32" s="168">
        <f t="shared" si="6"/>
        <v>0.424137726278339</v>
      </c>
      <c r="J32" s="393">
        <f t="shared" si="6"/>
        <v>0.3985293954073218</v>
      </c>
      <c r="K32" s="394">
        <f t="shared" si="6"/>
        <v>0.38485160315560935</v>
      </c>
      <c r="L32" s="395">
        <f t="shared" si="6"/>
        <v>0.39498741350003025</v>
      </c>
      <c r="M32" s="1028">
        <f t="shared" si="6"/>
        <v>0.39396448122456224</v>
      </c>
      <c r="N32" s="173">
        <f t="shared" si="6"/>
        <v>0.3911452867262281</v>
      </c>
      <c r="O32" s="144">
        <f t="shared" si="6"/>
        <v>0.3944478525284078</v>
      </c>
      <c r="P32" s="541">
        <f t="shared" si="6"/>
        <v>0.39298524473312063</v>
      </c>
      <c r="Q32" s="81">
        <f t="shared" si="6"/>
        <v>0.4678580186094033</v>
      </c>
      <c r="R32" s="82">
        <f t="shared" si="6"/>
        <v>0.4555196310926913</v>
      </c>
      <c r="S32" s="215">
        <f t="shared" si="6"/>
        <v>0.43318717953296193</v>
      </c>
      <c r="T32" s="271">
        <f t="shared" si="6"/>
        <v>0.35717462158783114</v>
      </c>
      <c r="U32" s="220">
        <f t="shared" si="6"/>
        <v>0.4614313522105568</v>
      </c>
      <c r="V32" s="83">
        <f t="shared" si="6"/>
        <v>0.3973842985590147</v>
      </c>
      <c r="W32" s="83">
        <f t="shared" si="6"/>
        <v>0.43360233855999836</v>
      </c>
    </row>
    <row r="33" spans="1:23" ht="23.25" customHeight="1">
      <c r="A33" s="1523" t="s">
        <v>163</v>
      </c>
      <c r="B33" s="1526"/>
      <c r="C33" s="1305"/>
      <c r="D33" s="1306"/>
      <c r="E33" s="1307"/>
      <c r="F33" s="1308"/>
      <c r="G33" s="165">
        <f aca="true" t="shared" si="7" ref="G33:W33">G7/G$13</f>
        <v>0.1365670214971417</v>
      </c>
      <c r="H33" s="165">
        <f t="shared" si="7"/>
        <v>0.12628205128205128</v>
      </c>
      <c r="I33" s="169">
        <f t="shared" si="7"/>
        <v>0.13103441950062505</v>
      </c>
      <c r="J33" s="396">
        <f t="shared" si="7"/>
        <v>0.14847552220317747</v>
      </c>
      <c r="K33" s="397">
        <f t="shared" si="7"/>
        <v>0.13741289705142962</v>
      </c>
      <c r="L33" s="398">
        <f t="shared" si="7"/>
        <v>0.14021517758943072</v>
      </c>
      <c r="M33" s="1029">
        <f t="shared" si="7"/>
        <v>0.11826341128642169</v>
      </c>
      <c r="N33" s="184">
        <f t="shared" si="7"/>
        <v>0.1425032406452031</v>
      </c>
      <c r="O33" s="140">
        <f t="shared" si="7"/>
        <v>0.12863638919910125</v>
      </c>
      <c r="P33" s="542">
        <f t="shared" si="7"/>
        <v>0.13477760370806605</v>
      </c>
      <c r="Q33" s="96">
        <f t="shared" si="7"/>
        <v>0.12833489156181602</v>
      </c>
      <c r="R33" s="97">
        <f t="shared" si="7"/>
        <v>0.11978813907229857</v>
      </c>
      <c r="S33" s="272">
        <f t="shared" si="7"/>
        <v>0.12309633443197514</v>
      </c>
      <c r="T33" s="217">
        <f t="shared" si="7"/>
        <v>0.1153819469404913</v>
      </c>
      <c r="U33" s="221">
        <f t="shared" si="7"/>
        <v>0.12388316503197232</v>
      </c>
      <c r="V33" s="98">
        <f t="shared" si="7"/>
        <v>0.11946275986731075</v>
      </c>
      <c r="W33" s="98">
        <f t="shared" si="7"/>
        <v>0.12196245972774938</v>
      </c>
    </row>
    <row r="34" spans="1:23" ht="23.25" customHeight="1">
      <c r="A34" s="1511" t="s">
        <v>52</v>
      </c>
      <c r="B34" s="1528"/>
      <c r="C34" s="1303"/>
      <c r="D34" s="1289"/>
      <c r="E34" s="1288"/>
      <c r="F34" s="1304"/>
      <c r="G34" s="164">
        <f aca="true" t="shared" si="8" ref="G34:W34">G8/G$13</f>
        <v>0.1432844771654716</v>
      </c>
      <c r="H34" s="164">
        <f t="shared" si="8"/>
        <v>0.12692307692307692</v>
      </c>
      <c r="I34" s="168">
        <f t="shared" si="8"/>
        <v>0.13448317645639757</v>
      </c>
      <c r="J34" s="393">
        <f t="shared" si="8"/>
        <v>0.12985665409608754</v>
      </c>
      <c r="K34" s="394">
        <f t="shared" si="8"/>
        <v>0.1422205071517926</v>
      </c>
      <c r="L34" s="399">
        <f t="shared" si="8"/>
        <v>0.1512264989002971</v>
      </c>
      <c r="M34" s="1030">
        <f t="shared" si="8"/>
        <v>0.14623316914051532</v>
      </c>
      <c r="N34" s="173">
        <f t="shared" si="8"/>
        <v>0.13653141804923716</v>
      </c>
      <c r="O34" s="144">
        <f t="shared" si="8"/>
        <v>0.14859269222371443</v>
      </c>
      <c r="P34" s="541">
        <f t="shared" si="8"/>
        <v>0.14325111398262608</v>
      </c>
      <c r="Q34" s="87">
        <f t="shared" si="8"/>
        <v>0.15243133652901683</v>
      </c>
      <c r="R34" s="88">
        <f t="shared" si="8"/>
        <v>0.1322129689144368</v>
      </c>
      <c r="S34" s="216">
        <f t="shared" si="8"/>
        <v>0.13263507304392028</v>
      </c>
      <c r="T34" s="218">
        <f t="shared" si="8"/>
        <v>0.09863322080472105</v>
      </c>
      <c r="U34" s="222">
        <f t="shared" si="8"/>
        <v>0.1419002437413935</v>
      </c>
      <c r="V34" s="89">
        <f t="shared" si="8"/>
        <v>0.11661976844790156</v>
      </c>
      <c r="W34" s="89">
        <f t="shared" si="8"/>
        <v>0.13091565269583408</v>
      </c>
    </row>
    <row r="35" spans="1:23" ht="23.25" customHeight="1">
      <c r="A35" s="1511" t="s">
        <v>53</v>
      </c>
      <c r="B35" s="1528"/>
      <c r="C35" s="1303"/>
      <c r="D35" s="1289"/>
      <c r="E35" s="1288"/>
      <c r="F35" s="1304"/>
      <c r="G35" s="164">
        <f aca="true" t="shared" si="9" ref="G35:W35">G9/G$13</f>
        <v>0.07201485013373866</v>
      </c>
      <c r="H35" s="164">
        <f t="shared" si="9"/>
        <v>0.14326923076923076</v>
      </c>
      <c r="I35" s="168">
        <f t="shared" si="9"/>
        <v>0.11034477431631584</v>
      </c>
      <c r="J35" s="393">
        <f t="shared" si="9"/>
        <v>0.07455996559384097</v>
      </c>
      <c r="K35" s="394">
        <f t="shared" si="9"/>
        <v>0.10109744382393553</v>
      </c>
      <c r="L35" s="399">
        <f t="shared" si="9"/>
        <v>0.08940911869230862</v>
      </c>
      <c r="M35" s="1030">
        <f t="shared" si="9"/>
        <v>0.16198198233511527</v>
      </c>
      <c r="N35" s="173">
        <f t="shared" si="9"/>
        <v>0.0888865191608937</v>
      </c>
      <c r="O35" s="144">
        <f t="shared" si="9"/>
        <v>0.12768876413865754</v>
      </c>
      <c r="P35" s="541">
        <f t="shared" si="9"/>
        <v>0.11050440828368535</v>
      </c>
      <c r="Q35" s="87">
        <f t="shared" si="9"/>
        <v>0.07050832911753588</v>
      </c>
      <c r="R35" s="88">
        <f t="shared" si="9"/>
        <v>0.09504389232207658</v>
      </c>
      <c r="S35" s="216">
        <f t="shared" si="9"/>
        <v>0.09577454025104117</v>
      </c>
      <c r="T35" s="219">
        <f t="shared" si="9"/>
        <v>0.22585276904903792</v>
      </c>
      <c r="U35" s="222">
        <f t="shared" si="9"/>
        <v>0.08328810924762335</v>
      </c>
      <c r="V35" s="89">
        <f t="shared" si="9"/>
        <v>0.1570430394155912</v>
      </c>
      <c r="W35" s="89">
        <f t="shared" si="9"/>
        <v>0.11533528146584045</v>
      </c>
    </row>
    <row r="36" spans="1:23" ht="23.25" customHeight="1">
      <c r="A36" s="1511" t="s">
        <v>54</v>
      </c>
      <c r="B36" s="1528"/>
      <c r="C36" s="1303"/>
      <c r="D36" s="1289"/>
      <c r="E36" s="1288"/>
      <c r="F36" s="1304"/>
      <c r="G36" s="164">
        <f aca="true" t="shared" si="10" ref="G36:W36">G10/G$13</f>
        <v>0.11044764580096707</v>
      </c>
      <c r="H36" s="164">
        <f t="shared" si="10"/>
        <v>0.11185897435897436</v>
      </c>
      <c r="I36" s="168">
        <f t="shared" si="10"/>
        <v>0.11120684286566206</v>
      </c>
      <c r="J36" s="393">
        <f t="shared" si="10"/>
        <v>0.13322632370324197</v>
      </c>
      <c r="K36" s="394">
        <f t="shared" si="10"/>
        <v>0.1232793095070264</v>
      </c>
      <c r="L36" s="399">
        <f t="shared" si="10"/>
        <v>0.1270507266265533</v>
      </c>
      <c r="M36" s="1030">
        <f t="shared" si="10"/>
        <v>0.10441015108956682</v>
      </c>
      <c r="N36" s="173">
        <f t="shared" si="10"/>
        <v>0.12785631716084533</v>
      </c>
      <c r="O36" s="144">
        <f t="shared" si="10"/>
        <v>0.11510861547433583</v>
      </c>
      <c r="P36" s="541">
        <f t="shared" si="10"/>
        <v>0.12075419196712753</v>
      </c>
      <c r="Q36" s="87">
        <f t="shared" si="10"/>
        <v>0.08628090070384585</v>
      </c>
      <c r="R36" s="88">
        <f t="shared" si="10"/>
        <v>0.09748046676248066</v>
      </c>
      <c r="S36" s="216">
        <f t="shared" si="10"/>
        <v>0.1115672438394803</v>
      </c>
      <c r="T36" s="217">
        <f t="shared" si="10"/>
        <v>0.1156015730460787</v>
      </c>
      <c r="U36" s="222">
        <f t="shared" si="10"/>
        <v>0.09211439189329022</v>
      </c>
      <c r="V36" s="89">
        <f t="shared" si="10"/>
        <v>0.1134674641754125</v>
      </c>
      <c r="W36" s="89">
        <f t="shared" si="10"/>
        <v>0.10139249144886958</v>
      </c>
    </row>
    <row r="37" spans="1:23" ht="23.25" customHeight="1">
      <c r="A37" s="1513" t="s">
        <v>19</v>
      </c>
      <c r="B37" s="1529"/>
      <c r="C37" s="1303"/>
      <c r="D37" s="1309"/>
      <c r="E37" s="1310"/>
      <c r="F37" s="1311"/>
      <c r="G37" s="1013">
        <f aca="true" t="shared" si="11" ref="G37:W38">G11/G$13</f>
        <v>0.07985066284259106</v>
      </c>
      <c r="H37" s="1013">
        <f t="shared" si="11"/>
        <v>0.07884615384615384</v>
      </c>
      <c r="I37" s="1014">
        <f t="shared" si="11"/>
        <v>0.07931030653985201</v>
      </c>
      <c r="J37" s="1015">
        <f t="shared" si="11"/>
        <v>0.09444544664778964</v>
      </c>
      <c r="K37" s="1016">
        <f t="shared" si="11"/>
        <v>0.093923807323972</v>
      </c>
      <c r="L37" s="1017">
        <f t="shared" si="11"/>
        <v>0.07607945501247353</v>
      </c>
      <c r="M37" s="1031">
        <f t="shared" si="11"/>
        <v>0.05786345827935049</v>
      </c>
      <c r="N37" s="1027">
        <f t="shared" si="11"/>
        <v>0.09416383384153289</v>
      </c>
      <c r="O37" s="1018">
        <f t="shared" si="11"/>
        <v>0.06647115431446306</v>
      </c>
      <c r="P37" s="1019">
        <f t="shared" si="11"/>
        <v>0.07873541530873233</v>
      </c>
      <c r="Q37" s="1020">
        <f t="shared" si="11"/>
        <v>0.07692907226094091</v>
      </c>
      <c r="R37" s="1021">
        <f t="shared" si="11"/>
        <v>0.0870323955620302</v>
      </c>
      <c r="S37" s="1022">
        <f t="shared" si="11"/>
        <v>0.08621423819767103</v>
      </c>
      <c r="T37" s="1023">
        <f t="shared" si="11"/>
        <v>0.06748748071060898</v>
      </c>
      <c r="U37" s="1024">
        <f t="shared" si="11"/>
        <v>0.08219156610690305</v>
      </c>
      <c r="V37" s="1025">
        <f t="shared" si="11"/>
        <v>0.07739369738885843</v>
      </c>
      <c r="W37" s="1025">
        <f t="shared" si="11"/>
        <v>0.08010684953626285</v>
      </c>
    </row>
    <row r="38" spans="1:23" ht="23.25" customHeight="1" thickBot="1">
      <c r="A38" s="1520" t="s">
        <v>176</v>
      </c>
      <c r="B38" s="1530"/>
      <c r="C38" s="1284"/>
      <c r="D38" s="1285"/>
      <c r="E38" s="1285"/>
      <c r="F38" s="1312"/>
      <c r="G38" s="166">
        <f t="shared" si="11"/>
        <v>0.010074616339953078</v>
      </c>
      <c r="H38" s="166">
        <f t="shared" si="11"/>
        <v>0.008974358974358974</v>
      </c>
      <c r="I38" s="166">
        <f t="shared" si="11"/>
        <v>0.009482754042808393</v>
      </c>
      <c r="J38" s="494">
        <f t="shared" si="11"/>
        <v>0.02090669234854062</v>
      </c>
      <c r="K38" s="401">
        <f t="shared" si="11"/>
        <v>0.01721443198623456</v>
      </c>
      <c r="L38" s="401">
        <f t="shared" si="11"/>
        <v>0.02103160967890645</v>
      </c>
      <c r="M38" s="1032">
        <f t="shared" si="11"/>
        <v>0.01728334664446803</v>
      </c>
      <c r="N38" s="145">
        <f t="shared" si="11"/>
        <v>0.01891338441605985</v>
      </c>
      <c r="O38" s="145">
        <f t="shared" si="11"/>
        <v>0.019054532121320227</v>
      </c>
      <c r="P38" s="145">
        <f t="shared" si="11"/>
        <v>0.01886814028748185</v>
      </c>
      <c r="Q38" s="84">
        <f t="shared" si="11"/>
        <v>0.017657451217441333</v>
      </c>
      <c r="R38" s="228">
        <f t="shared" si="11"/>
        <v>0.01292250627398587</v>
      </c>
      <c r="S38" s="228">
        <f t="shared" si="11"/>
        <v>0.017525390702950245</v>
      </c>
      <c r="T38" s="1050">
        <f t="shared" si="11"/>
        <v>0.019868387861231095</v>
      </c>
      <c r="U38" s="84">
        <f t="shared" si="11"/>
        <v>0.015191171768260738</v>
      </c>
      <c r="V38" s="84">
        <f t="shared" si="11"/>
        <v>0.01862897214591101</v>
      </c>
      <c r="W38" s="86">
        <f t="shared" si="11"/>
        <v>0.01668492656544524</v>
      </c>
    </row>
    <row r="39" spans="1:23" ht="23.25" customHeight="1" thickBot="1" thickTop="1">
      <c r="A39" s="1527" t="s">
        <v>23</v>
      </c>
      <c r="B39" s="1516"/>
      <c r="C39" s="1313"/>
      <c r="D39" s="1295"/>
      <c r="E39" s="1294"/>
      <c r="F39" s="1314"/>
      <c r="G39" s="167">
        <f>G13/G$13</f>
        <v>1</v>
      </c>
      <c r="H39" s="167">
        <f>H13/H$13</f>
        <v>1</v>
      </c>
      <c r="I39" s="171">
        <f>I13/I$13</f>
        <v>1</v>
      </c>
      <c r="J39" s="146">
        <f aca="true" t="shared" si="12" ref="J39:P39">J13/J$13</f>
        <v>1</v>
      </c>
      <c r="K39" s="402">
        <f t="shared" si="12"/>
        <v>1</v>
      </c>
      <c r="L39" s="403">
        <f t="shared" si="12"/>
        <v>1</v>
      </c>
      <c r="M39" s="1026">
        <f t="shared" si="12"/>
        <v>1</v>
      </c>
      <c r="N39" s="176">
        <f t="shared" si="12"/>
        <v>1</v>
      </c>
      <c r="O39" s="147">
        <f t="shared" si="12"/>
        <v>1</v>
      </c>
      <c r="P39" s="146">
        <f t="shared" si="12"/>
        <v>1</v>
      </c>
      <c r="Q39" s="93">
        <f aca="true" t="shared" si="13" ref="Q39:W39">Q13/Q$13</f>
        <v>1</v>
      </c>
      <c r="R39" s="94">
        <f t="shared" si="13"/>
        <v>1</v>
      </c>
      <c r="S39" s="273">
        <f t="shared" si="13"/>
        <v>1</v>
      </c>
      <c r="T39" s="274">
        <f t="shared" si="13"/>
        <v>1</v>
      </c>
      <c r="U39" s="238">
        <f t="shared" si="13"/>
        <v>1</v>
      </c>
      <c r="V39" s="95">
        <f t="shared" si="13"/>
        <v>1</v>
      </c>
      <c r="W39" s="95">
        <f t="shared" si="13"/>
        <v>1</v>
      </c>
    </row>
    <row r="41" spans="3:23" ht="13.5">
      <c r="C41" s="488"/>
      <c r="D41" s="488"/>
      <c r="E41" s="488"/>
      <c r="F41" s="488"/>
      <c r="G41" s="488"/>
      <c r="H41" s="488"/>
      <c r="I41" s="488"/>
      <c r="J41" s="488"/>
      <c r="K41" s="488"/>
      <c r="L41" s="488"/>
      <c r="M41" s="488"/>
      <c r="N41" s="488"/>
      <c r="O41" s="488"/>
      <c r="P41" s="488"/>
      <c r="Q41" s="488"/>
      <c r="R41" s="488"/>
      <c r="S41" s="488"/>
      <c r="T41" s="488"/>
      <c r="U41" s="488"/>
      <c r="V41" s="488"/>
      <c r="W41" s="488"/>
    </row>
  </sheetData>
  <mergeCells count="52">
    <mergeCell ref="H24:I24"/>
    <mergeCell ref="H26:I26"/>
    <mergeCell ref="H20:I20"/>
    <mergeCell ref="H21:I21"/>
    <mergeCell ref="H22:I22"/>
    <mergeCell ref="H23:I23"/>
    <mergeCell ref="H25:I25"/>
    <mergeCell ref="A39:B39"/>
    <mergeCell ref="A34:B34"/>
    <mergeCell ref="A35:B35"/>
    <mergeCell ref="A36:B36"/>
    <mergeCell ref="A37:B37"/>
    <mergeCell ref="A38:B38"/>
    <mergeCell ref="Q30:W30"/>
    <mergeCell ref="A31:B31"/>
    <mergeCell ref="A32:B32"/>
    <mergeCell ref="A33:B33"/>
    <mergeCell ref="C30:I30"/>
    <mergeCell ref="J30:P30"/>
    <mergeCell ref="Q28:W28"/>
    <mergeCell ref="A29:B29"/>
    <mergeCell ref="Q29:W29"/>
    <mergeCell ref="C28:I28"/>
    <mergeCell ref="C29:I29"/>
    <mergeCell ref="J28:P28"/>
    <mergeCell ref="J29:P29"/>
    <mergeCell ref="A6:B6"/>
    <mergeCell ref="A7:B7"/>
    <mergeCell ref="A8:B8"/>
    <mergeCell ref="A9:B9"/>
    <mergeCell ref="A10:B10"/>
    <mergeCell ref="A11:B11"/>
    <mergeCell ref="A13:B13"/>
    <mergeCell ref="H19:I19"/>
    <mergeCell ref="H17:I17"/>
    <mergeCell ref="A12:B12"/>
    <mergeCell ref="Q17:W17"/>
    <mergeCell ref="H18:I18"/>
    <mergeCell ref="Q4:W4"/>
    <mergeCell ref="Q16:W16"/>
    <mergeCell ref="J17:P17"/>
    <mergeCell ref="J16:P16"/>
    <mergeCell ref="C4:I4"/>
    <mergeCell ref="J4:P4"/>
    <mergeCell ref="A5:B5"/>
    <mergeCell ref="Q2:W2"/>
    <mergeCell ref="A3:B3"/>
    <mergeCell ref="Q3:W3"/>
    <mergeCell ref="C2:I2"/>
    <mergeCell ref="C3:I3"/>
    <mergeCell ref="J2:P2"/>
    <mergeCell ref="J3:P3"/>
  </mergeCells>
  <printOptions/>
  <pageMargins left="0.35433070866141736" right="0.2755905511811024" top="0.41" bottom="0.07874015748031496" header="0.28" footer="0.1968503937007874"/>
  <pageSetup horizontalDpi="600" verticalDpi="600" orientation="landscape" paperSize="9" scale="70" r:id="rId4"/>
  <headerFooter alignWithMargins="0">
    <oddFooter>&amp;C１０&amp;R2010年3月期　データ集 売上CP別</oddFooter>
  </headerFooter>
  <drawing r:id="rId3"/>
  <legacyDrawing r:id="rId2"/>
</worksheet>
</file>

<file path=xl/worksheets/sheet11.xml><?xml version="1.0" encoding="utf-8"?>
<worksheet xmlns="http://schemas.openxmlformats.org/spreadsheetml/2006/main" xmlns:r="http://schemas.openxmlformats.org/officeDocument/2006/relationships">
  <dimension ref="A1:X43"/>
  <sheetViews>
    <sheetView zoomScale="75" zoomScaleNormal="75" workbookViewId="0" topLeftCell="A7">
      <selection activeCell="L44" sqref="L44"/>
    </sheetView>
  </sheetViews>
  <sheetFormatPr defaultColWidth="9.00390625" defaultRowHeight="13.5"/>
  <cols>
    <col min="1" max="23" width="8.625" style="32" customWidth="1"/>
    <col min="24" max="16384" width="9.00390625" style="32" customWidth="1"/>
  </cols>
  <sheetData>
    <row r="1" spans="1:23" s="30" customFormat="1" ht="14.25" thickBot="1">
      <c r="A1" s="28"/>
      <c r="B1" s="28"/>
      <c r="C1" s="28"/>
      <c r="D1" s="28"/>
      <c r="E1" s="28"/>
      <c r="F1" s="28"/>
      <c r="G1" s="28"/>
      <c r="H1" s="28"/>
      <c r="I1" s="28"/>
      <c r="J1" s="28"/>
      <c r="K1" s="28"/>
      <c r="L1" s="28"/>
      <c r="M1" s="28"/>
      <c r="N1" s="28"/>
      <c r="O1" s="28"/>
      <c r="P1" s="28"/>
      <c r="Q1" s="28"/>
      <c r="R1" s="28"/>
      <c r="S1" s="28"/>
      <c r="T1" s="28"/>
      <c r="U1" s="28"/>
      <c r="V1" s="28"/>
      <c r="W1" s="29" t="s">
        <v>0</v>
      </c>
    </row>
    <row r="2" spans="1:23" ht="20.25" customHeight="1">
      <c r="A2" s="11"/>
      <c r="B2" s="489"/>
      <c r="C2" s="1448" t="str">
        <f>'全社連結PL'!$C$2</f>
        <v>2011年3月期　</v>
      </c>
      <c r="D2" s="1449"/>
      <c r="E2" s="1449"/>
      <c r="F2" s="1449"/>
      <c r="G2" s="1449"/>
      <c r="H2" s="1449"/>
      <c r="I2" s="1450"/>
      <c r="J2" s="1432" t="str">
        <f>'全社連結PL'!$J$2</f>
        <v>2010年3月期　</v>
      </c>
      <c r="K2" s="1433"/>
      <c r="L2" s="1433"/>
      <c r="M2" s="1433"/>
      <c r="N2" s="1433"/>
      <c r="O2" s="1433"/>
      <c r="P2" s="1434"/>
      <c r="Q2" s="1411" t="str">
        <f>'全社連結PL'!$Q$2</f>
        <v>2009年3月期</v>
      </c>
      <c r="R2" s="1424"/>
      <c r="S2" s="1424"/>
      <c r="T2" s="1424"/>
      <c r="U2" s="1424"/>
      <c r="V2" s="1424"/>
      <c r="W2" s="1425"/>
    </row>
    <row r="3" spans="1:23" ht="20.25" customHeight="1">
      <c r="A3" s="1426" t="s">
        <v>10</v>
      </c>
      <c r="B3" s="1427"/>
      <c r="C3" s="1451" t="s">
        <v>66</v>
      </c>
      <c r="D3" s="1441"/>
      <c r="E3" s="1441"/>
      <c r="F3" s="1441"/>
      <c r="G3" s="1441"/>
      <c r="H3" s="1441"/>
      <c r="I3" s="1452"/>
      <c r="J3" s="1445" t="s">
        <v>1</v>
      </c>
      <c r="K3" s="1446"/>
      <c r="L3" s="1446"/>
      <c r="M3" s="1446"/>
      <c r="N3" s="1446"/>
      <c r="O3" s="1446"/>
      <c r="P3" s="1447"/>
      <c r="Q3" s="1444" t="s">
        <v>1</v>
      </c>
      <c r="R3" s="1430"/>
      <c r="S3" s="1430"/>
      <c r="T3" s="1430"/>
      <c r="U3" s="1430"/>
      <c r="V3" s="1430"/>
      <c r="W3" s="1431"/>
    </row>
    <row r="4" spans="1:23" ht="20.25" customHeight="1" thickBot="1">
      <c r="A4" s="33"/>
      <c r="B4" s="490"/>
      <c r="C4" s="1439"/>
      <c r="D4" s="1440"/>
      <c r="E4" s="1441"/>
      <c r="F4" s="1440"/>
      <c r="G4" s="1440"/>
      <c r="H4" s="1441"/>
      <c r="I4" s="1442"/>
      <c r="J4" s="1475"/>
      <c r="K4" s="1476"/>
      <c r="L4" s="1476"/>
      <c r="M4" s="1476"/>
      <c r="N4" s="1446"/>
      <c r="O4" s="1446"/>
      <c r="P4" s="1477"/>
      <c r="Q4" s="1469"/>
      <c r="R4" s="1470"/>
      <c r="S4" s="1471"/>
      <c r="T4" s="1470"/>
      <c r="U4" s="1470"/>
      <c r="V4" s="1471"/>
      <c r="W4" s="1410"/>
    </row>
    <row r="5" spans="1:23" ht="15" thickBot="1">
      <c r="A5" s="1423"/>
      <c r="B5" s="1531"/>
      <c r="C5" s="1108" t="s">
        <v>67</v>
      </c>
      <c r="D5" s="1096" t="s">
        <v>68</v>
      </c>
      <c r="E5" s="1097" t="s">
        <v>69</v>
      </c>
      <c r="F5" s="1071" t="s">
        <v>70</v>
      </c>
      <c r="G5" s="1098" t="s">
        <v>71</v>
      </c>
      <c r="H5" s="1099" t="s">
        <v>72</v>
      </c>
      <c r="I5" s="1098" t="s">
        <v>73</v>
      </c>
      <c r="J5" s="1100" t="s">
        <v>80</v>
      </c>
      <c r="K5" s="1072" t="s">
        <v>79</v>
      </c>
      <c r="L5" s="1101" t="s">
        <v>88</v>
      </c>
      <c r="M5" s="1072" t="s">
        <v>89</v>
      </c>
      <c r="N5" s="1102" t="s">
        <v>81</v>
      </c>
      <c r="O5" s="1103" t="s">
        <v>90</v>
      </c>
      <c r="P5" s="1102" t="s">
        <v>91</v>
      </c>
      <c r="Q5" s="1104" t="s">
        <v>43</v>
      </c>
      <c r="R5" s="1105" t="s">
        <v>79</v>
      </c>
      <c r="S5" s="1106" t="s">
        <v>45</v>
      </c>
      <c r="T5" s="1107" t="s">
        <v>46</v>
      </c>
      <c r="U5" s="1109" t="s">
        <v>44</v>
      </c>
      <c r="V5" s="1143" t="s">
        <v>47</v>
      </c>
      <c r="W5" s="1109" t="s">
        <v>48</v>
      </c>
    </row>
    <row r="6" spans="1:23" ht="23.25" customHeight="1" thickTop="1">
      <c r="A6" s="35" t="s">
        <v>11</v>
      </c>
      <c r="B6" s="68"/>
      <c r="C6" s="1095"/>
      <c r="D6" s="1115"/>
      <c r="E6" s="1115"/>
      <c r="F6" s="1120"/>
      <c r="G6" s="1234">
        <f>IAB!G6+EMC!G6+AEC!G6+SSB!G6+HCB!G6+'その他'!G6+'消去＆調整他'!G6</f>
        <v>1266</v>
      </c>
      <c r="H6" s="1235">
        <f>IAB!H6+EMC!H6+AEC!H6+SSB!H6+HCB!H6+'その他'!H6+'消去＆調整他'!H6</f>
        <v>1599</v>
      </c>
      <c r="I6" s="1234">
        <f>IAB!I6+EMC!I6+AEC!I6+SSB!I6+HCB!I6+'その他'!I6+'消去＆調整他'!I6</f>
        <v>2865</v>
      </c>
      <c r="J6" s="837">
        <f>IAB!J6+EMC!J6+AEC!J6+SSB!J6+HCB!J6+'その他'!J6+'消去＆調整他'!J6</f>
        <v>492.87585807</v>
      </c>
      <c r="K6" s="420">
        <f>IAB!K6+EMC!K6+AEC!K6+SSB!K6+HCB!K6+'その他'!K6+'消去＆調整他'!K6</f>
        <v>612.9751956700001</v>
      </c>
      <c r="L6" s="420">
        <f>IAB!L6+EMC!L6+AEC!L6+SSB!L6+HCB!L6+'その他'!L6+'消去＆調整他'!L6</f>
        <v>661.9481921299999</v>
      </c>
      <c r="M6" s="1123">
        <f>IAB!M6+EMC!M6+AEC!M6+SSB!M6+HCB!M6+'その他'!M6+'消去＆調整他'!M6</f>
        <v>816.98984199</v>
      </c>
      <c r="N6" s="1125">
        <f>IAB!N6+EMC!N6+AEC!N6+SSB!N6+HCB!N6+'その他'!N6+'消去＆調整他'!N6</f>
        <v>1105.85105374</v>
      </c>
      <c r="O6" s="1128">
        <f>IAB!O6+EMC!O6+AEC!O6+SSB!O6+HCB!O6+'その他'!O6+'消去＆調整他'!O6</f>
        <v>1478.9380341199999</v>
      </c>
      <c r="P6" s="1125">
        <f>IAB!P6+EMC!P6+AEC!P6+SSB!P6+HCB!P6+'その他'!P6+'消去＆調整他'!P6</f>
        <v>2584.9134532400003</v>
      </c>
      <c r="Q6" s="37">
        <v>729</v>
      </c>
      <c r="R6" s="198">
        <f>IAB!R6+EMC!R6+AEC!R6+SSB!R6+HCB!R6+'その他'!R6+'消去＆調整他'!R6</f>
        <v>902.3570345799999</v>
      </c>
      <c r="S6" s="198">
        <f>IAB!S6+EMC!S6+AEC!S6+SSB!S6+HCB!S6+'その他'!S6+'消去＆調整他'!S6</f>
        <v>771.3124938300001</v>
      </c>
      <c r="T6" s="38">
        <f>IAB!T6+EMC!T6+AEC!T6+SSB!T6+HCB!T6+'その他'!T6+'消去＆調整他'!T6</f>
        <v>752.5767910600002</v>
      </c>
      <c r="U6" s="39">
        <f>IAB!U6+EMC!U6+AEC!U6+SSB!U6+HCB!U6+'その他'!U6+'消去＆調整他'!U6</f>
        <v>1632.07382905</v>
      </c>
      <c r="V6" s="200">
        <f>IAB!V6+EMC!V6+AEC!V6+SSB!V6+HCB!V6+'その他'!V6+'消去＆調整他'!V6</f>
        <v>1523.8892848900002</v>
      </c>
      <c r="W6" s="39">
        <f>IAB!W6+EMC!W6+AEC!W6+SSB!W6+HCB!W6+'その他'!W6+'消去＆調整他'!W6</f>
        <v>3156.69158999</v>
      </c>
    </row>
    <row r="7" spans="1:23" ht="23.25" customHeight="1" thickBot="1">
      <c r="A7" s="40" t="s">
        <v>12</v>
      </c>
      <c r="B7" s="69"/>
      <c r="C7" s="1110"/>
      <c r="D7" s="1111"/>
      <c r="E7" s="1111"/>
      <c r="F7" s="1121"/>
      <c r="G7" s="1236">
        <f>IAB!G7+EMC!G7+AEC!G7+SSB!G7+HCB!G7+'その他'!G7+'消去＆調整他'!G7</f>
        <v>1414</v>
      </c>
      <c r="H7" s="1237">
        <f>IAB!H7+EMC!H7+AEC!H7+SSB!H7+HCB!H7+'その他'!H7+'消去＆調整他'!H7</f>
        <v>1521</v>
      </c>
      <c r="I7" s="1236">
        <f>IAB!I7+EMC!I7+AEC!I7+SSB!I7+HCB!I7+'その他'!I7+'消去＆調整他'!I7</f>
        <v>2935</v>
      </c>
      <c r="J7" s="1130">
        <f>IAB!J7+EMC!J7+AEC!J7+SSB!J7+HCB!J7+'その他'!J7+'消去＆調整他'!J7</f>
        <v>576.3528374253355</v>
      </c>
      <c r="K7" s="1112">
        <f>IAB!K7+EMC!K7+AEC!K7+SSB!K7+HCB!K7+'その他'!K7+'消去＆調整他'!K7</f>
        <v>641.5124378372077</v>
      </c>
      <c r="L7" s="1112">
        <f>IAB!L7+EMC!L7+AEC!L7+SSB!L7+HCB!L7+'その他'!L7+'消去＆調整他'!L7</f>
        <v>719.3755934636237</v>
      </c>
      <c r="M7" s="1124">
        <f>IAB!M7+EMC!M7+AEC!M7+SSB!M7+HCB!M7+'その他'!M7+'消去＆調整他'!M7</f>
        <v>724.9222628781331</v>
      </c>
      <c r="N7" s="1126">
        <v>1218</v>
      </c>
      <c r="O7" s="1129">
        <f>IAB!O7+EMC!O7+AEC!O7+SSB!O7+HCB!O7+'その他'!O7+'消去＆調整他'!O7</f>
        <v>1444.2978563417569</v>
      </c>
      <c r="P7" s="1126">
        <v>2662</v>
      </c>
      <c r="Q7" s="1114">
        <f>IAB!Q7+EMC!Q7+AEC!Q7+SSB!Q7+HCB!Q7+'その他'!Q7+'消去＆調整他'!Q7</f>
        <v>969.623536092458</v>
      </c>
      <c r="R7" s="1113">
        <f>IAB!R7+EMC!R7+AEC!R7+SSB!R7+HCB!R7+'その他'!R7+'消去＆調整他'!R7</f>
        <v>945.0057189887159</v>
      </c>
      <c r="S7" s="1113">
        <f>IAB!S7+EMC!S7+AEC!S7+SSB!S7+HCB!S7+'その他'!S7+'消去＆調整他'!S7</f>
        <v>670.2814163897792</v>
      </c>
      <c r="T7" s="1140">
        <f>IAB!T7+EMC!T7+AEC!T7+SSB!T7+HCB!T7+'その他'!T7+'消去＆調整他'!T7</f>
        <v>531.0250448203249</v>
      </c>
      <c r="U7" s="1137">
        <f>IAB!U7+EMC!U7+AEC!U7+SSB!U7+HCB!U7+'その他'!U7+'消去＆調整他'!U7</f>
        <v>1915.366164231174</v>
      </c>
      <c r="V7" s="1144">
        <f>IAB!V7+EMC!V7+AEC!V7+SSB!V7+HCB!V7+'その他'!V7+'消去＆調整他'!V7</f>
        <v>1201.306461210104</v>
      </c>
      <c r="W7" s="1137">
        <f>IAB!W7+EMC!W7+AEC!W7+SSB!W7+HCB!W7+'その他'!W7+'消去＆調整他'!W7</f>
        <v>3115.9357162912784</v>
      </c>
    </row>
    <row r="8" spans="1:23" ht="23.25" customHeight="1" thickTop="1">
      <c r="A8" s="45"/>
      <c r="B8" s="71" t="s">
        <v>13</v>
      </c>
      <c r="C8" s="1093"/>
      <c r="D8" s="408"/>
      <c r="E8" s="408"/>
      <c r="F8" s="407"/>
      <c r="G8" s="428">
        <f>IAB!G8+EMC!G8+AEC!G8+SSB!G8+HCB!G8+'その他'!G8+'消去＆調整他'!G8</f>
        <v>307</v>
      </c>
      <c r="H8" s="483">
        <f>IAB!H8+EMC!H8+AEC!H8+SSB!H8+HCB!H8+'その他'!H8+'消去＆調整他'!H8</f>
        <v>329</v>
      </c>
      <c r="I8" s="428">
        <f>IAB!I8+EMC!I8+AEC!I8+SSB!I8+HCB!I8+'その他'!I8+'消去＆調整他'!I8</f>
        <v>636</v>
      </c>
      <c r="J8" s="1094">
        <f>IAB!J8+EMC!J8+AEC!J8+SSB!J8+HCB!J8+'その他'!J8+'消去＆調整他'!J8</f>
        <v>131.45980126819944</v>
      </c>
      <c r="K8" s="424">
        <f>IAB!K8+EMC!K8+AEC!K8+SSB!K8+HCB!K8+'その他'!K8+'消去＆調整他'!K8</f>
        <v>146.94214494684365</v>
      </c>
      <c r="L8" s="424">
        <f>IAB!L8+EMC!L8+AEC!L8+SSB!L8+HCB!L8+'その他'!L8+'消去＆調整他'!L8</f>
        <v>160.83616943585693</v>
      </c>
      <c r="M8" s="419">
        <f>IAB!M8+EMC!M8+AEC!M8+SSB!M8+HCB!M8+'その他'!M8+'消去＆調整他'!M8</f>
        <v>171.14893752419994</v>
      </c>
      <c r="N8" s="409">
        <f>IAB!N8+EMC!N8+AEC!N8+SSB!N8+HCB!N8+'その他'!N8+'消去＆調整他'!N8</f>
        <v>278.4019462150431</v>
      </c>
      <c r="O8" s="418">
        <f>IAB!O8+EMC!O8+AEC!O8+SSB!O8+HCB!O8+'その他'!O8+'消去＆調整他'!O8</f>
        <v>331.98510696005684</v>
      </c>
      <c r="P8" s="409">
        <f>IAB!P8+EMC!P8+AEC!P8+SSB!P8+HCB!P8+'その他'!P8+'消去＆調整他'!P8</f>
        <v>610.3870531750999</v>
      </c>
      <c r="Q8" s="47">
        <v>227</v>
      </c>
      <c r="R8" s="199">
        <f>IAB!R8+EMC!R8+AEC!R8+SSB!R8+HCB!R8+'その他'!R8+'消去＆調整他'!R8</f>
        <v>237.13807866500005</v>
      </c>
      <c r="S8" s="199">
        <f>IAB!S8+EMC!S8+AEC!S8+SSB!S8+HCB!S8+'その他'!S8+'消去＆調整他'!S8</f>
        <v>188.13361430600003</v>
      </c>
      <c r="T8" s="48">
        <f>IAB!T8+EMC!T8+AEC!T8+SSB!T8+HCB!T8+'その他'!T8+'消去＆調整他'!T8</f>
        <v>151.1637352998003</v>
      </c>
      <c r="U8" s="49">
        <f>IAB!U8+EMC!U8+AEC!U8+SSB!U8+HCB!U8+'その他'!U8+'消去＆調整他'!U8</f>
        <v>463.2487937970001</v>
      </c>
      <c r="V8" s="201">
        <f>IAB!V8+EMC!V8+AEC!V8+SSB!V8+HCB!V8+'その他'!V8+'消去＆調整他'!V8</f>
        <v>339.2973496058004</v>
      </c>
      <c r="W8" s="49">
        <f>IAB!W8+EMC!W8+AEC!W8+SSB!W8+HCB!W8+'その他'!W8+'消去＆調整他'!W8</f>
        <v>802.5461434028005</v>
      </c>
    </row>
    <row r="9" spans="1:23" ht="23.25" customHeight="1">
      <c r="A9" s="50"/>
      <c r="B9" s="74" t="s">
        <v>14</v>
      </c>
      <c r="C9" s="1116"/>
      <c r="D9" s="432"/>
      <c r="E9" s="432"/>
      <c r="F9" s="431"/>
      <c r="G9" s="433">
        <f>IAB!G9+EMC!G9+AEC!G9+SSB!G9+HCB!G9+'その他'!G9+'消去＆調整他'!G9</f>
        <v>388</v>
      </c>
      <c r="H9" s="484">
        <f>IAB!H9+EMC!H9+AEC!H9+SSB!H9+HCB!H9+'その他'!H9+'消去＆調整他'!H9</f>
        <v>432</v>
      </c>
      <c r="I9" s="433">
        <f>IAB!I9+EMC!I9+AEC!I9+SSB!I9+HCB!I9+'その他'!I9+'消去＆調整他'!I9</f>
        <v>820</v>
      </c>
      <c r="J9" s="1131">
        <f>IAB!J9+EMC!J9+AEC!J9+SSB!J9+HCB!J9+'その他'!J9+'消去＆調整他'!J9</f>
        <v>177.9301399364</v>
      </c>
      <c r="K9" s="437">
        <f>IAB!K9+EMC!K9+AEC!K9+SSB!K9+HCB!K9+'その他'!K9+'消去＆調整他'!K9</f>
        <v>179.7946824934</v>
      </c>
      <c r="L9" s="437">
        <f>IAB!L9+EMC!L9+AEC!L9+SSB!L9+HCB!L9+'その他'!L9+'消去＆調整他'!L9</f>
        <v>208.37517757019998</v>
      </c>
      <c r="M9" s="436">
        <f>IAB!M9+EMC!M9+AEC!M9+SSB!M9+HCB!M9+'その他'!M9+'消去＆調整他'!M9</f>
        <v>210.62000000000003</v>
      </c>
      <c r="N9" s="438">
        <f>IAB!N9+EMC!N9+AEC!N9+SSB!N9+HCB!N9+'その他'!N9+'消去＆調整他'!N9</f>
        <v>357.7248224298</v>
      </c>
      <c r="O9" s="435">
        <f>IAB!O9+EMC!O9+AEC!O9+SSB!O9+HCB!O9+'その他'!O9+'消去＆調整他'!O9</f>
        <v>418.99517757020004</v>
      </c>
      <c r="P9" s="438">
        <f>IAB!P9+EMC!P9+AEC!P9+SSB!P9+HCB!P9+'その他'!P9+'消去＆調整他'!P9</f>
        <v>776.72</v>
      </c>
      <c r="Q9" s="80">
        <f>IAB!Q9+EMC!Q9+AEC!Q9+SSB!Q9+HCB!Q9+'その他'!Q9+'消去＆調整他'!Q9</f>
        <v>349.9687473103</v>
      </c>
      <c r="R9" s="214">
        <f>IAB!R9+EMC!R9+AEC!R9+SSB!R9+HCB!R9+'その他'!R9+'消去＆調整他'!R9</f>
        <v>304.6415112296</v>
      </c>
      <c r="S9" s="214">
        <f>IAB!S9+EMC!S9+AEC!S9+SSB!S9+HCB!S9+'その他'!S9+'消去＆調整他'!S9</f>
        <v>209.68586198419902</v>
      </c>
      <c r="T9" s="12">
        <f>IAB!T9+EMC!T9+AEC!T9+SSB!T9+HCB!T9+'その他'!T9+'消去＆調整他'!T9</f>
        <v>167.67845921730103</v>
      </c>
      <c r="U9" s="13">
        <f>IAB!U9+EMC!U9+AEC!U9+SSB!U9+HCB!U9+'その他'!U9+'消去＆調整他'!U9</f>
        <v>654.6102585399</v>
      </c>
      <c r="V9" s="203">
        <f>IAB!V9+EMC!V9+AEC!V9+SSB!V9+HCB!V9+'その他'!V9+'消去＆調整他'!V9</f>
        <v>377.36432120150005</v>
      </c>
      <c r="W9" s="13">
        <f>IAB!W9+EMC!W9+AEC!W9+SSB!W9+HCB!W9+'その他'!W9+'消去＆調整他'!W9</f>
        <v>1031.9745797414</v>
      </c>
    </row>
    <row r="10" spans="1:23" ht="23.25" customHeight="1">
      <c r="A10" s="52"/>
      <c r="B10" s="74" t="s">
        <v>22</v>
      </c>
      <c r="C10" s="1116"/>
      <c r="D10" s="432"/>
      <c r="E10" s="432"/>
      <c r="F10" s="431"/>
      <c r="G10" s="433">
        <f>IAB!G10+EMC!G10+AEC!G10+SSB!G10+HCB!G10+'その他'!G10+'消去＆調整他'!G10</f>
        <v>214</v>
      </c>
      <c r="H10" s="484">
        <f>IAB!H10+EMC!H10+AEC!H10+SSB!H10+HCB!H10+'その他'!H10+'消去＆調整他'!H10</f>
        <v>228</v>
      </c>
      <c r="I10" s="433">
        <f>IAB!I10+EMC!I10+AEC!I10+SSB!I10+HCB!I10+'その他'!I10+'消去＆調整他'!I10</f>
        <v>442</v>
      </c>
      <c r="J10" s="1131">
        <f>IAB!J10+EMC!J10+AEC!J10+SSB!J10+HCB!J10+'その他'!J10+'消去＆調整他'!J10</f>
        <v>79.47119969293588</v>
      </c>
      <c r="K10" s="437">
        <f>IAB!K10+EMC!K10+AEC!K10+SSB!K10+HCB!K10+'その他'!K10+'消去＆調整他'!K10</f>
        <v>93.12299204066399</v>
      </c>
      <c r="L10" s="437">
        <f>IAB!L10+EMC!L10+AEC!L10+SSB!L10+HCB!L10+'その他'!L10+'消去＆調整他'!L10</f>
        <v>107.40234979500013</v>
      </c>
      <c r="M10" s="436">
        <f>IAB!M10+EMC!M10+AEC!M10+SSB!M10+HCB!M10+'その他'!M10+'消去＆調整他'!M10</f>
        <v>117.03367061059998</v>
      </c>
      <c r="N10" s="438">
        <f>IAB!N10+EMC!N10+AEC!N10+SSB!N10+HCB!N10+'その他'!N10+'消去＆調整他'!N10</f>
        <v>172.59419173359987</v>
      </c>
      <c r="O10" s="435">
        <f>IAB!O10+EMC!O10+AEC!O10+SSB!O10+HCB!O10+'その他'!O10+'消去＆調整他'!O10</f>
        <v>224.43602040560015</v>
      </c>
      <c r="P10" s="438">
        <f>IAB!P10+EMC!P10+AEC!P10+SSB!P10+HCB!P10+'その他'!P10+'消去＆調整他'!P10</f>
        <v>397.0302121392</v>
      </c>
      <c r="Q10" s="80">
        <f>IAB!Q10+EMC!Q10+AEC!Q10+SSB!Q10+HCB!Q10+'その他'!Q10+'消去＆調整他'!Q10</f>
        <v>123.94741758765801</v>
      </c>
      <c r="R10" s="214">
        <f>IAB!R10+EMC!R10+AEC!R10+SSB!R10+HCB!R10+'その他'!R10+'消去＆調整他'!R10</f>
        <v>120.99816176151597</v>
      </c>
      <c r="S10" s="214">
        <f>IAB!S10+EMC!S10+AEC!S10+SSB!S10+HCB!S10+'その他'!S10+'消去＆調整他'!S10</f>
        <v>90.83078568868005</v>
      </c>
      <c r="T10" s="12">
        <f>IAB!T10+EMC!T10+AEC!T10+SSB!T10+HCB!T10+'その他'!T10+'消去＆調整他'!T10</f>
        <v>68.42488599782371</v>
      </c>
      <c r="U10" s="13">
        <f>IAB!U10+EMC!U10+AEC!U10+SSB!U10+HCB!U10+'その他'!U10+'消去＆調整他'!U10</f>
        <v>244.94557934917398</v>
      </c>
      <c r="V10" s="203">
        <f>IAB!V10+EMC!V10+AEC!V10+SSB!V10+HCB!V10+'その他'!V10+'消去＆調整他'!V10</f>
        <v>159.25567168650377</v>
      </c>
      <c r="W10" s="13">
        <f>IAB!W10+EMC!W10+AEC!W10+SSB!W10+HCB!W10+'その他'!W10+'消去＆調整他'!W10</f>
        <v>404.2012510356778</v>
      </c>
    </row>
    <row r="11" spans="1:23" ht="23.25" customHeight="1">
      <c r="A11" s="33"/>
      <c r="B11" s="75" t="s">
        <v>15</v>
      </c>
      <c r="C11" s="1116"/>
      <c r="D11" s="432"/>
      <c r="E11" s="432"/>
      <c r="F11" s="431"/>
      <c r="G11" s="433">
        <f>IAB!G11+EMC!G11+AEC!G11+SSB!G11+HCB!G11+'その他'!G11+'消去＆調整他'!G11</f>
        <v>449</v>
      </c>
      <c r="H11" s="484">
        <f>IAB!H11+EMC!H11+AEC!H11+SSB!H11+HCB!H11+'その他'!H11+'消去＆調整他'!H11</f>
        <v>467</v>
      </c>
      <c r="I11" s="433">
        <f>IAB!I11+EMC!I11+AEC!I11+SSB!I11+HCB!I11+'その他'!I11+'消去＆調整他'!I11</f>
        <v>916</v>
      </c>
      <c r="J11" s="1131">
        <f>IAB!J11+EMC!J11+AEC!J11+SSB!J11+HCB!J11+'その他'!J11+'消去＆調整他'!J11</f>
        <v>167.1027364878</v>
      </c>
      <c r="K11" s="437">
        <f>IAB!K11+EMC!K11+AEC!K11+SSB!K11+HCB!K11+'その他'!K11+'消去＆調整他'!K11</f>
        <v>195.40650669629997</v>
      </c>
      <c r="L11" s="437">
        <f>IAB!L11+EMC!L11+AEC!L11+SSB!L11+HCB!L11+'その他'!L11+'消去＆調整他'!L11</f>
        <v>215.8969683625667</v>
      </c>
      <c r="M11" s="436">
        <f>IAB!M11+EMC!M11+AEC!M11+SSB!M11+HCB!M11+'その他'!M11+'消去＆調整他'!M11</f>
        <v>192.94965474333335</v>
      </c>
      <c r="N11" s="438">
        <f>IAB!N11+EMC!N11+AEC!N11+SSB!N11+HCB!N11+'その他'!N11+'消去＆調整他'!N11</f>
        <v>362.5092431841</v>
      </c>
      <c r="O11" s="435">
        <f>IAB!O11+EMC!O11+AEC!O11+SSB!O11+HCB!O11+'その他'!O11+'消去＆調整他'!O11</f>
        <v>408.8466231059</v>
      </c>
      <c r="P11" s="438">
        <f>IAB!P11+EMC!P11+AEC!P11+SSB!P11+HCB!P11+'その他'!P11+'消去＆調整他'!P11</f>
        <v>771.35586629</v>
      </c>
      <c r="Q11" s="80">
        <f>IAB!Q11+EMC!Q11+AEC!Q11+SSB!Q11+HCB!Q11+'その他'!Q11+'消去＆調整他'!Q11</f>
        <v>231.58987764250003</v>
      </c>
      <c r="R11" s="214">
        <f>IAB!R11+EMC!R11+AEC!R11+SSB!R11+HCB!R11+'その他'!R11+'消去＆調整他'!R11</f>
        <v>246.5732994926</v>
      </c>
      <c r="S11" s="214">
        <f>IAB!S11+EMC!S11+AEC!S11+SSB!S11+HCB!S11+'その他'!S11+'消去＆調整他'!S11</f>
        <v>156.74135861089997</v>
      </c>
      <c r="T11" s="12">
        <f>IAB!T11+EMC!T11+AEC!T11+SSB!T11+HCB!T11+'その他'!T11+'消去＆調整他'!T11</f>
        <v>117.5191615353999</v>
      </c>
      <c r="U11" s="13">
        <f>IAB!U11+EMC!U11+AEC!U11+SSB!U11+HCB!U11+'その他'!U11+'消去＆調整他'!U11</f>
        <v>478.1631771351</v>
      </c>
      <c r="V11" s="203">
        <f>IAB!V11+EMC!V11+AEC!V11+SSB!V11+HCB!V11+'その他'!V11+'消去＆調整他'!V11</f>
        <v>274.2605201462999</v>
      </c>
      <c r="W11" s="13">
        <f>IAB!W11+EMC!W11+AEC!W11+SSB!W11+HCB!W11+'その他'!W11+'消去＆調整他'!W11</f>
        <v>752.4236972814</v>
      </c>
    </row>
    <row r="12" spans="1:23" ht="23.25" customHeight="1" thickBot="1">
      <c r="A12" s="54"/>
      <c r="B12" s="76" t="s">
        <v>16</v>
      </c>
      <c r="C12" s="1117"/>
      <c r="D12" s="521"/>
      <c r="E12" s="521"/>
      <c r="F12" s="520"/>
      <c r="G12" s="440">
        <f>IAB!G12+EMC!G12+AEC!G12+SSB!G12+HCB!G12+'その他'!G12+'消去＆調整他'!G12</f>
        <v>56</v>
      </c>
      <c r="H12" s="485">
        <f>IAB!H12+EMC!H12+AEC!H12+SSB!H12+HCB!H12+'その他'!H12+'消去＆調整他'!H12</f>
        <v>65</v>
      </c>
      <c r="I12" s="440">
        <f>IAB!I12+EMC!I12+AEC!I12+SSB!I12+HCB!I12+'その他'!I12+'消去＆調整他'!I12</f>
        <v>121</v>
      </c>
      <c r="J12" s="1132">
        <f>IAB!J12+EMC!J12+AEC!J12+SSB!J12+HCB!J12+'その他'!J12+'消去＆調整他'!J12</f>
        <v>20.388960040000004</v>
      </c>
      <c r="K12" s="423">
        <f>IAB!K12+EMC!K12+AEC!K12+SSB!K12+HCB!K12+'その他'!K12+'消去＆調整他'!K12</f>
        <v>26.246111659999997</v>
      </c>
      <c r="L12" s="423">
        <f>IAB!L12+EMC!L12+AEC!L12+SSB!L12+HCB!L12+'その他'!L12+'消去＆調整他'!L12</f>
        <v>26.864928299999995</v>
      </c>
      <c r="M12" s="422">
        <f>IAB!M12+EMC!M12+AEC!M12+SSB!M12+HCB!M12+'その他'!M12+'消去＆調整他'!M12</f>
        <v>33.169999999999995</v>
      </c>
      <c r="N12" s="411">
        <v>47</v>
      </c>
      <c r="O12" s="421">
        <f>IAB!O12+EMC!O12+AEC!O12+SSB!O12+HCB!O12+'その他'!O12+'消去＆調整他'!O12</f>
        <v>60.03492829999999</v>
      </c>
      <c r="P12" s="411">
        <f>IAB!P12+EMC!P12+AEC!P12+SSB!P12+HCB!P12+'その他'!P12+'消去＆調整他'!P12</f>
        <v>106.66999999999999</v>
      </c>
      <c r="Q12" s="42">
        <f>IAB!Q12+EMC!Q12+AEC!Q12+SSB!Q12+HCB!Q12+'その他'!Q12+'消去＆調整他'!Q12</f>
        <v>38.00677841999999</v>
      </c>
      <c r="R12" s="267">
        <f>IAB!R12+EMC!R12+AEC!R12+SSB!R12+HCB!R12+'その他'!R12+'消去＆調整他'!R12</f>
        <v>35.65466784</v>
      </c>
      <c r="S12" s="267">
        <f>IAB!S12+EMC!S12+AEC!S12+SSB!S12+HCB!S12+'その他'!S12+'消去＆調整他'!S12</f>
        <v>24.88979579999999</v>
      </c>
      <c r="T12" s="43">
        <f>IAB!T12+EMC!T12+AEC!T12+SSB!T12+HCB!T12+'その他'!T12+'消去＆調整他'!T12</f>
        <v>26.238802769999992</v>
      </c>
      <c r="U12" s="44">
        <f>IAB!U12+EMC!U12+AEC!U12+SSB!U12+HCB!U12+'その他'!U12+'消去＆調整他'!U12</f>
        <v>74.48343691</v>
      </c>
      <c r="V12" s="268">
        <f>IAB!V12+EMC!V12+AEC!V12+SSB!V12+HCB!V12+'その他'!V12+'消去＆調整他'!V12</f>
        <v>51.128598569999994</v>
      </c>
      <c r="W12" s="44">
        <f>IAB!W12+EMC!W12+AEC!W12+SSB!W12+HCB!W12+'その他'!W12+'消去＆調整他'!W12</f>
        <v>124.79004482999997</v>
      </c>
    </row>
    <row r="13" spans="1:23" ht="23.25" customHeight="1" thickBot="1" thickTop="1">
      <c r="A13" s="56" t="s">
        <v>17</v>
      </c>
      <c r="B13" s="65"/>
      <c r="C13" s="1118"/>
      <c r="D13" s="1119"/>
      <c r="E13" s="1119"/>
      <c r="F13" s="1122"/>
      <c r="G13" s="1238">
        <f>IAB!G13+EMC!G13+AEC!G13+SSB!G13+HCB!G13+'その他'!G13+'消去＆調整他'!G13</f>
        <v>2680</v>
      </c>
      <c r="H13" s="1239">
        <f>IAB!H13+EMC!H13+AEC!H13+SSB!H13+HCB!H13+'その他'!H13+'消去＆調整他'!H13</f>
        <v>3120</v>
      </c>
      <c r="I13" s="1238">
        <f>IAB!I13+EMC!I13+AEC!I13+SSB!I13+HCB!I13+'その他'!I13+'消去＆調整他'!I13</f>
        <v>5800</v>
      </c>
      <c r="J13" s="1133">
        <f>IAB!J13+EMC!J13+AEC!J13+SSB!J13+HCB!J13+'その他'!J13+'消去＆調整他'!J13</f>
        <v>1069.2286954953352</v>
      </c>
      <c r="K13" s="1134">
        <f>IAB!K13+EMC!K13+AEC!K13+SSB!K13+HCB!K13+'その他'!K13+'消去＆調整他'!K13</f>
        <v>1254.4876335072076</v>
      </c>
      <c r="L13" s="1134">
        <f>IAB!L13+EMC!L13+AEC!L13+SSB!L13+HCB!L13+'その他'!L13+'消去＆調整他'!L13</f>
        <v>1381.3237855936238</v>
      </c>
      <c r="M13" s="1135">
        <f>IAB!M13+EMC!M13+AEC!M13+SSB!M13+HCB!M13+'その他'!M13+'消去＆調整他'!M13</f>
        <v>1541.9121048681334</v>
      </c>
      <c r="N13" s="1127">
        <f>IAB!N13+EMC!N13+AEC!N13+SSB!N13+HCB!N13+'その他'!N13+'消去＆調整他'!N13</f>
        <v>2323.716329002543</v>
      </c>
      <c r="O13" s="1136">
        <f>IAB!O13+EMC!O13+AEC!O13+SSB!O13+HCB!O13+'その他'!O13+'消去＆調整他'!O13</f>
        <v>2923.2358904617577</v>
      </c>
      <c r="P13" s="1127">
        <v>5247</v>
      </c>
      <c r="Q13" s="1138">
        <f>IAB!Q13+EMC!Q13+AEC!Q13+SSB!Q13+HCB!Q13+'その他'!Q13+'消去＆調整他'!Q13</f>
        <v>1699.340330562458</v>
      </c>
      <c r="R13" s="1139">
        <f>IAB!R13+EMC!R13+AEC!R13+SSB!R13+HCB!R13+'その他'!R13+'消去＆調整他'!R13</f>
        <v>1847.3627535687162</v>
      </c>
      <c r="S13" s="1139">
        <f>IAB!S13+EMC!S13+AEC!S13+SSB!S13+HCB!S13+'その他'!S13+'消去＆調整他'!S13</f>
        <v>1441.5939102197788</v>
      </c>
      <c r="T13" s="1141">
        <f>IAB!T13+EMC!T13+AEC!T13+SSB!T13+HCB!T13+'その他'!T13+'消去＆調整他'!T13</f>
        <v>1283.6018358803253</v>
      </c>
      <c r="U13" s="1142">
        <f>IAB!U13+EMC!U13+AEC!U13+SSB!U13+HCB!U13+'その他'!U13+'消去＆調整他'!U13</f>
        <v>3547.304890191174</v>
      </c>
      <c r="V13" s="1145">
        <f>IAB!V13+EMC!V13+AEC!V13+SSB!V13+HCB!V13+'その他'!V13+'消去＆調整他'!V13</f>
        <v>2725.1957461001034</v>
      </c>
      <c r="W13" s="1142">
        <f>IAB!W13+EMC!W13+AEC!W13+SSB!W13+HCB!W13+'その他'!W13+'消去＆調整他'!W13</f>
        <v>6271.898830231277</v>
      </c>
    </row>
    <row r="14" spans="17:23" ht="17.25" customHeight="1">
      <c r="Q14" s="185"/>
      <c r="R14" s="185"/>
      <c r="S14" s="185"/>
      <c r="T14" s="185"/>
      <c r="U14" s="185"/>
      <c r="V14" s="185"/>
      <c r="W14" s="257"/>
    </row>
    <row r="15" spans="17:23" ht="17.25" customHeight="1" thickBot="1">
      <c r="Q15" s="133"/>
      <c r="R15" s="133"/>
      <c r="S15" s="133"/>
      <c r="T15" s="133"/>
      <c r="U15" s="133"/>
      <c r="V15" s="133"/>
      <c r="W15" s="256" t="s">
        <v>20</v>
      </c>
    </row>
    <row r="16" spans="8:23" ht="23.25" customHeight="1">
      <c r="H16" s="66"/>
      <c r="I16" s="67"/>
      <c r="J16" s="1432" t="str">
        <f>'全社連結PL'!$J$32</f>
        <v>2011年3月期計画　と　2010年3月期実績との比較</v>
      </c>
      <c r="K16" s="1433"/>
      <c r="L16" s="1433"/>
      <c r="M16" s="1433"/>
      <c r="N16" s="1433"/>
      <c r="O16" s="1433"/>
      <c r="P16" s="1434"/>
      <c r="Q16" s="1411" t="str">
        <f>'全社連結PL'!$Q$32</f>
        <v>2010年3月期実績　と　2009年3月期実績との比較</v>
      </c>
      <c r="R16" s="1424"/>
      <c r="S16" s="1424"/>
      <c r="T16" s="1424"/>
      <c r="U16" s="1424"/>
      <c r="V16" s="1424"/>
      <c r="W16" s="1425"/>
    </row>
    <row r="17" spans="8:24" ht="23.25" customHeight="1" thickBot="1">
      <c r="H17" s="1426" t="str">
        <f>A3</f>
        <v>地域別売上</v>
      </c>
      <c r="I17" s="1427"/>
      <c r="J17" s="1416"/>
      <c r="K17" s="1417"/>
      <c r="L17" s="1417"/>
      <c r="M17" s="1417"/>
      <c r="N17" s="1418"/>
      <c r="O17" s="1418"/>
      <c r="P17" s="1419"/>
      <c r="Q17" s="1428"/>
      <c r="R17" s="1429"/>
      <c r="S17" s="1430"/>
      <c r="T17" s="1429"/>
      <c r="U17" s="1429"/>
      <c r="V17" s="1430"/>
      <c r="W17" s="1431"/>
      <c r="X17" s="115"/>
    </row>
    <row r="18" spans="8:24" ht="23.25" customHeight="1" thickBot="1">
      <c r="H18" s="1508" t="s">
        <v>25</v>
      </c>
      <c r="I18" s="1509"/>
      <c r="J18" s="155" t="s">
        <v>143</v>
      </c>
      <c r="K18" s="130" t="s">
        <v>144</v>
      </c>
      <c r="L18" s="207" t="s">
        <v>145</v>
      </c>
      <c r="M18" s="130" t="s">
        <v>146</v>
      </c>
      <c r="N18" s="9" t="s">
        <v>147</v>
      </c>
      <c r="O18" s="9" t="s">
        <v>148</v>
      </c>
      <c r="P18" s="131" t="s">
        <v>149</v>
      </c>
      <c r="Q18" s="255" t="s">
        <v>43</v>
      </c>
      <c r="R18" s="2" t="s">
        <v>79</v>
      </c>
      <c r="S18" s="197" t="s">
        <v>45</v>
      </c>
      <c r="T18" s="6" t="s">
        <v>46</v>
      </c>
      <c r="U18" s="596" t="s">
        <v>44</v>
      </c>
      <c r="V18" s="7" t="s">
        <v>47</v>
      </c>
      <c r="W18" s="7" t="s">
        <v>48</v>
      </c>
      <c r="X18" s="115"/>
    </row>
    <row r="19" spans="8:24" ht="23.25" customHeight="1" thickTop="1">
      <c r="H19" s="35" t="s">
        <v>11</v>
      </c>
      <c r="I19" s="68"/>
      <c r="J19" s="1268"/>
      <c r="K19" s="1257"/>
      <c r="L19" s="1257"/>
      <c r="M19" s="1258"/>
      <c r="N19" s="156">
        <f>G6/N6</f>
        <v>1.1448196352649613</v>
      </c>
      <c r="O19" s="156">
        <f>H6/O6</f>
        <v>1.081181201044329</v>
      </c>
      <c r="P19" s="156">
        <f>I6/P6</f>
        <v>1.1083543228145343</v>
      </c>
      <c r="Q19" s="368">
        <v>0.675</v>
      </c>
      <c r="R19" s="206">
        <f aca="true" t="shared" si="0" ref="R19:W26">+K6/R6</f>
        <v>0.6793045016325584</v>
      </c>
      <c r="S19" s="206">
        <f t="shared" si="0"/>
        <v>0.8582101255005673</v>
      </c>
      <c r="T19" s="72">
        <f t="shared" si="0"/>
        <v>1.0855900044954538</v>
      </c>
      <c r="U19" s="1240">
        <f t="shared" si="0"/>
        <v>0.6775741599776129</v>
      </c>
      <c r="V19" s="73">
        <f t="shared" si="0"/>
        <v>0.9705022856872144</v>
      </c>
      <c r="W19" s="73">
        <v>0.819</v>
      </c>
      <c r="X19" s="115"/>
    </row>
    <row r="20" spans="8:24" ht="23.25" customHeight="1" thickBot="1">
      <c r="H20" s="40" t="s">
        <v>12</v>
      </c>
      <c r="I20" s="69"/>
      <c r="J20" s="1269"/>
      <c r="K20" s="1270"/>
      <c r="L20" s="1270"/>
      <c r="M20" s="1271"/>
      <c r="N20" s="157">
        <f aca="true" t="shared" si="1" ref="N20:N26">G7/N7</f>
        <v>1.160919540229885</v>
      </c>
      <c r="O20" s="157">
        <f aca="true" t="shared" si="2" ref="O20:O26">H7/O7</f>
        <v>1.0531068735728244</v>
      </c>
      <c r="P20" s="157">
        <f aca="true" t="shared" si="3" ref="P20:P26">I7/P7</f>
        <v>1.1025544703230654</v>
      </c>
      <c r="Q20" s="389">
        <f aca="true" t="shared" si="4" ref="Q20:Q26">+J7/Q7</f>
        <v>0.5944088772308612</v>
      </c>
      <c r="R20" s="342">
        <f t="shared" si="0"/>
        <v>0.6788450323070139</v>
      </c>
      <c r="S20" s="342">
        <f t="shared" si="0"/>
        <v>1.073244126829999</v>
      </c>
      <c r="T20" s="337">
        <f t="shared" si="0"/>
        <v>1.3651376144102854</v>
      </c>
      <c r="U20" s="1090">
        <f t="shared" si="0"/>
        <v>0.6359097402605021</v>
      </c>
      <c r="V20" s="70">
        <f t="shared" si="0"/>
        <v>1.2022726115090414</v>
      </c>
      <c r="W20" s="70">
        <f t="shared" si="0"/>
        <v>0.8543180098620352</v>
      </c>
      <c r="X20" s="115"/>
    </row>
    <row r="21" spans="8:24" ht="23.25" customHeight="1" thickTop="1">
      <c r="H21" s="45"/>
      <c r="I21" s="71" t="s">
        <v>13</v>
      </c>
      <c r="J21" s="1272"/>
      <c r="K21" s="1273"/>
      <c r="L21" s="1273"/>
      <c r="M21" s="1274"/>
      <c r="N21" s="158">
        <f t="shared" si="1"/>
        <v>1.1027221762410642</v>
      </c>
      <c r="O21" s="158">
        <f t="shared" si="2"/>
        <v>0.9910083106215485</v>
      </c>
      <c r="P21" s="158">
        <f t="shared" si="3"/>
        <v>1.0419618120857366</v>
      </c>
      <c r="Q21" s="368">
        <v>0.584</v>
      </c>
      <c r="R21" s="206">
        <v>0.615</v>
      </c>
      <c r="S21" s="206">
        <v>0.85</v>
      </c>
      <c r="T21" s="72">
        <f t="shared" si="0"/>
        <v>1.132208973169149</v>
      </c>
      <c r="U21" s="1240">
        <v>0.6</v>
      </c>
      <c r="V21" s="73">
        <f t="shared" si="0"/>
        <v>0.9784488660042909</v>
      </c>
      <c r="W21" s="73">
        <f t="shared" si="0"/>
        <v>0.760563187790119</v>
      </c>
      <c r="X21" s="115"/>
    </row>
    <row r="22" spans="8:24" ht="23.25" customHeight="1">
      <c r="H22" s="50"/>
      <c r="I22" s="74" t="s">
        <v>14</v>
      </c>
      <c r="J22" s="1272"/>
      <c r="K22" s="1273"/>
      <c r="L22" s="1273"/>
      <c r="M22" s="1274"/>
      <c r="N22" s="158">
        <f t="shared" si="1"/>
        <v>1.084632588156896</v>
      </c>
      <c r="O22" s="158">
        <f t="shared" si="2"/>
        <v>1.0310381195917728</v>
      </c>
      <c r="P22" s="158">
        <f t="shared" si="3"/>
        <v>1.055721495519621</v>
      </c>
      <c r="Q22" s="369">
        <v>0.507</v>
      </c>
      <c r="R22" s="289">
        <v>0.592</v>
      </c>
      <c r="S22" s="289">
        <v>0.997</v>
      </c>
      <c r="T22" s="288">
        <f t="shared" si="0"/>
        <v>1.256094557304164</v>
      </c>
      <c r="U22" s="1240">
        <v>0.547</v>
      </c>
      <c r="V22" s="291">
        <f t="shared" si="0"/>
        <v>1.1103200648014375</v>
      </c>
      <c r="W22" s="291">
        <f t="shared" si="0"/>
        <v>0.752654198318176</v>
      </c>
      <c r="X22" s="115"/>
    </row>
    <row r="23" spans="8:24" ht="23.25" customHeight="1">
      <c r="H23" s="52"/>
      <c r="I23" s="74" t="s">
        <v>22</v>
      </c>
      <c r="J23" s="1272"/>
      <c r="K23" s="1273"/>
      <c r="L23" s="1273"/>
      <c r="M23" s="1274"/>
      <c r="N23" s="158">
        <f t="shared" si="1"/>
        <v>1.2399026748843915</v>
      </c>
      <c r="O23" s="158">
        <f t="shared" si="2"/>
        <v>1.0158797130155803</v>
      </c>
      <c r="P23" s="158">
        <f t="shared" si="3"/>
        <v>1.113265405215645</v>
      </c>
      <c r="Q23" s="369">
        <v>0.639</v>
      </c>
      <c r="R23" s="289">
        <v>0.773</v>
      </c>
      <c r="S23" s="289">
        <v>1.188</v>
      </c>
      <c r="T23" s="288">
        <f t="shared" si="0"/>
        <v>1.7103962820533205</v>
      </c>
      <c r="U23" s="1149">
        <f t="shared" si="0"/>
        <v>0.7046226030785556</v>
      </c>
      <c r="V23" s="291">
        <f t="shared" si="0"/>
        <v>1.4092811767947862</v>
      </c>
      <c r="W23" s="291">
        <f t="shared" si="0"/>
        <v>0.9822587414608352</v>
      </c>
      <c r="X23" s="115"/>
    </row>
    <row r="24" spans="8:23" ht="23.25" customHeight="1">
      <c r="H24" s="33"/>
      <c r="I24" s="75" t="s">
        <v>15</v>
      </c>
      <c r="J24" s="1272"/>
      <c r="K24" s="1273"/>
      <c r="L24" s="1273"/>
      <c r="M24" s="1274"/>
      <c r="N24" s="158">
        <f t="shared" si="1"/>
        <v>1.2385891075664952</v>
      </c>
      <c r="O24" s="158">
        <f t="shared" si="2"/>
        <v>1.142237635356565</v>
      </c>
      <c r="P24" s="158">
        <f t="shared" si="3"/>
        <v>1.187519328018722</v>
      </c>
      <c r="Q24" s="369">
        <f t="shared" si="4"/>
        <v>0.7215459422874805</v>
      </c>
      <c r="R24" s="289">
        <f t="shared" si="0"/>
        <v>0.7924885099011476</v>
      </c>
      <c r="S24" s="289">
        <f t="shared" si="0"/>
        <v>1.377409065966543</v>
      </c>
      <c r="T24" s="288">
        <f t="shared" si="0"/>
        <v>1.6418569722794676</v>
      </c>
      <c r="U24" s="1149">
        <f t="shared" si="0"/>
        <v>0.7581287320283904</v>
      </c>
      <c r="V24" s="291">
        <f t="shared" si="0"/>
        <v>1.4907235751168535</v>
      </c>
      <c r="W24" s="291">
        <f t="shared" si="0"/>
        <v>1.0251615799409353</v>
      </c>
    </row>
    <row r="25" spans="8:23" ht="23.25" customHeight="1" thickBot="1">
      <c r="H25" s="54"/>
      <c r="I25" s="76" t="s">
        <v>16</v>
      </c>
      <c r="J25" s="1275"/>
      <c r="K25" s="1276"/>
      <c r="L25" s="1276"/>
      <c r="M25" s="1277"/>
      <c r="N25" s="159">
        <v>1.201</v>
      </c>
      <c r="O25" s="159">
        <f t="shared" si="2"/>
        <v>1.082703050384088</v>
      </c>
      <c r="P25" s="159">
        <f t="shared" si="3"/>
        <v>1.1343395518890036</v>
      </c>
      <c r="Q25" s="389">
        <f t="shared" si="4"/>
        <v>0.5364558872811722</v>
      </c>
      <c r="R25" s="342">
        <f t="shared" si="0"/>
        <v>0.7361199318355506</v>
      </c>
      <c r="S25" s="342">
        <f t="shared" si="0"/>
        <v>1.0793551106594457</v>
      </c>
      <c r="T25" s="337">
        <f t="shared" si="0"/>
        <v>1.26415828842331</v>
      </c>
      <c r="U25" s="1090">
        <v>0.633</v>
      </c>
      <c r="V25" s="70">
        <f t="shared" si="0"/>
        <v>1.1741946773253793</v>
      </c>
      <c r="W25" s="70">
        <f t="shared" si="0"/>
        <v>0.8547957502965504</v>
      </c>
    </row>
    <row r="26" spans="8:23" ht="23.25" customHeight="1" thickBot="1" thickTop="1">
      <c r="H26" s="56" t="s">
        <v>17</v>
      </c>
      <c r="I26" s="65"/>
      <c r="J26" s="1278"/>
      <c r="K26" s="1279"/>
      <c r="L26" s="1279"/>
      <c r="M26" s="1280"/>
      <c r="N26" s="160">
        <f t="shared" si="1"/>
        <v>1.1533249418402083</v>
      </c>
      <c r="O26" s="160">
        <f t="shared" si="2"/>
        <v>1.0673103768944083</v>
      </c>
      <c r="P26" s="160">
        <f t="shared" si="3"/>
        <v>1.1053935582237469</v>
      </c>
      <c r="Q26" s="390">
        <f t="shared" si="4"/>
        <v>0.6292022123322616</v>
      </c>
      <c r="R26" s="343">
        <f t="shared" si="0"/>
        <v>0.6790694632571764</v>
      </c>
      <c r="S26" s="343">
        <f t="shared" si="0"/>
        <v>0.9581920232883292</v>
      </c>
      <c r="T26" s="338">
        <f t="shared" si="0"/>
        <v>1.2012386253800054</v>
      </c>
      <c r="U26" s="1241">
        <f t="shared" si="0"/>
        <v>0.6550652963121283</v>
      </c>
      <c r="V26" s="78">
        <f t="shared" si="0"/>
        <v>1.0726700621946368</v>
      </c>
      <c r="W26" s="78">
        <f t="shared" si="0"/>
        <v>0.8365887495998586</v>
      </c>
    </row>
    <row r="27" spans="17:23" ht="15.75" customHeight="1" thickBot="1">
      <c r="Q27" s="8"/>
      <c r="R27" s="8"/>
      <c r="S27" s="8"/>
      <c r="T27" s="8"/>
      <c r="U27" s="8"/>
      <c r="V27" s="8"/>
      <c r="W27" s="79" t="s">
        <v>20</v>
      </c>
    </row>
    <row r="28" spans="1:23" ht="19.5" customHeight="1">
      <c r="A28" s="66"/>
      <c r="B28" s="67"/>
      <c r="C28" s="1448" t="str">
        <f>'全社連結PL'!$C$2</f>
        <v>2011年3月期　</v>
      </c>
      <c r="D28" s="1449"/>
      <c r="E28" s="1449"/>
      <c r="F28" s="1449"/>
      <c r="G28" s="1449"/>
      <c r="H28" s="1449"/>
      <c r="I28" s="1450"/>
      <c r="J28" s="1433" t="str">
        <f>'全社連結PL'!$J$2</f>
        <v>2010年3月期　</v>
      </c>
      <c r="K28" s="1433"/>
      <c r="L28" s="1433"/>
      <c r="M28" s="1433"/>
      <c r="N28" s="1433"/>
      <c r="O28" s="1433"/>
      <c r="P28" s="1434"/>
      <c r="Q28" s="1411" t="str">
        <f>'全社連結PL'!$Q$2</f>
        <v>2009年3月期</v>
      </c>
      <c r="R28" s="1424"/>
      <c r="S28" s="1424"/>
      <c r="T28" s="1424"/>
      <c r="U28" s="1424"/>
      <c r="V28" s="1424"/>
      <c r="W28" s="1425"/>
    </row>
    <row r="29" spans="1:23" ht="19.5" customHeight="1">
      <c r="A29" s="1426" t="s">
        <v>10</v>
      </c>
      <c r="B29" s="1427"/>
      <c r="C29" s="1451" t="s">
        <v>66</v>
      </c>
      <c r="D29" s="1441"/>
      <c r="E29" s="1441"/>
      <c r="F29" s="1441"/>
      <c r="G29" s="1441"/>
      <c r="H29" s="1441"/>
      <c r="I29" s="1452"/>
      <c r="J29" s="1446" t="s">
        <v>1</v>
      </c>
      <c r="K29" s="1446"/>
      <c r="L29" s="1446"/>
      <c r="M29" s="1446"/>
      <c r="N29" s="1446"/>
      <c r="O29" s="1446"/>
      <c r="P29" s="1447"/>
      <c r="Q29" s="1444" t="s">
        <v>1</v>
      </c>
      <c r="R29" s="1430"/>
      <c r="S29" s="1430"/>
      <c r="T29" s="1430"/>
      <c r="U29" s="1430"/>
      <c r="V29" s="1430"/>
      <c r="W29" s="1431"/>
    </row>
    <row r="30" spans="1:23" ht="19.5" customHeight="1" thickBot="1">
      <c r="A30" s="33"/>
      <c r="B30" s="490"/>
      <c r="C30" s="1439"/>
      <c r="D30" s="1440"/>
      <c r="E30" s="1441"/>
      <c r="F30" s="1440"/>
      <c r="G30" s="1440"/>
      <c r="H30" s="1441"/>
      <c r="I30" s="1442"/>
      <c r="J30" s="1476"/>
      <c r="K30" s="1476"/>
      <c r="L30" s="1476"/>
      <c r="M30" s="1476"/>
      <c r="N30" s="1446"/>
      <c r="O30" s="1446"/>
      <c r="P30" s="1477"/>
      <c r="Q30" s="1469"/>
      <c r="R30" s="1470"/>
      <c r="S30" s="1471"/>
      <c r="T30" s="1470"/>
      <c r="U30" s="1470"/>
      <c r="V30" s="1471"/>
      <c r="W30" s="1410"/>
    </row>
    <row r="31" spans="1:23" ht="18.75" customHeight="1" thickBot="1">
      <c r="A31" s="1532" t="s">
        <v>26</v>
      </c>
      <c r="B31" s="1533"/>
      <c r="C31" s="560" t="s">
        <v>67</v>
      </c>
      <c r="D31" s="561" t="s">
        <v>68</v>
      </c>
      <c r="E31" s="562" t="s">
        <v>69</v>
      </c>
      <c r="F31" s="563" t="s">
        <v>70</v>
      </c>
      <c r="G31" s="564" t="s">
        <v>71</v>
      </c>
      <c r="H31" s="565" t="s">
        <v>72</v>
      </c>
      <c r="I31" s="565" t="s">
        <v>73</v>
      </c>
      <c r="J31" s="477" t="s">
        <v>80</v>
      </c>
      <c r="K31" s="130" t="s">
        <v>79</v>
      </c>
      <c r="L31" s="476" t="s">
        <v>88</v>
      </c>
      <c r="M31" s="130" t="s">
        <v>89</v>
      </c>
      <c r="N31" s="9" t="s">
        <v>81</v>
      </c>
      <c r="O31" s="131" t="s">
        <v>90</v>
      </c>
      <c r="P31" s="131" t="s">
        <v>91</v>
      </c>
      <c r="Q31" s="255" t="s">
        <v>43</v>
      </c>
      <c r="R31" s="2" t="s">
        <v>79</v>
      </c>
      <c r="S31" s="197" t="s">
        <v>45</v>
      </c>
      <c r="T31" s="6" t="s">
        <v>46</v>
      </c>
      <c r="U31" s="7" t="s">
        <v>44</v>
      </c>
      <c r="V31" s="7" t="s">
        <v>47</v>
      </c>
      <c r="W31" s="7" t="s">
        <v>48</v>
      </c>
    </row>
    <row r="32" spans="1:23" ht="23.25" customHeight="1" thickTop="1">
      <c r="A32" s="35" t="s">
        <v>11</v>
      </c>
      <c r="B32" s="68"/>
      <c r="C32" s="1281"/>
      <c r="D32" s="1282"/>
      <c r="E32" s="1282"/>
      <c r="F32" s="1283"/>
      <c r="G32" s="164">
        <f aca="true" t="shared" si="5" ref="G32:G39">G6/G$13</f>
        <v>0.47238805970149256</v>
      </c>
      <c r="H32" s="164">
        <f aca="true" t="shared" si="6" ref="H32:M33">H6/H$13</f>
        <v>0.5125</v>
      </c>
      <c r="I32" s="168">
        <f t="shared" si="6"/>
        <v>0.4939655172413793</v>
      </c>
      <c r="J32" s="491">
        <f t="shared" si="6"/>
        <v>0.46096392675064557</v>
      </c>
      <c r="K32" s="399">
        <f t="shared" si="6"/>
        <v>0.4886259372332651</v>
      </c>
      <c r="L32" s="399">
        <f t="shared" si="6"/>
        <v>0.4792129108567603</v>
      </c>
      <c r="M32" s="394">
        <f t="shared" si="6"/>
        <v>0.5298550023769806</v>
      </c>
      <c r="N32" s="144">
        <f aca="true" t="shared" si="7" ref="J32:P39">N6/N$13</f>
        <v>0.47589761277560394</v>
      </c>
      <c r="O32" s="173">
        <f t="shared" si="7"/>
        <v>0.5059249713461835</v>
      </c>
      <c r="P32" s="173">
        <f t="shared" si="7"/>
        <v>0.492645979271965</v>
      </c>
      <c r="Q32" s="81">
        <f aca="true" t="shared" si="8" ref="Q32:W32">Q6/Q$13</f>
        <v>0.4289899950522043</v>
      </c>
      <c r="R32" s="82">
        <f t="shared" si="8"/>
        <v>0.4884568733654697</v>
      </c>
      <c r="S32" s="215">
        <f aca="true" t="shared" si="9" ref="S32:S37">S6/S$13</f>
        <v>0.535041448470332</v>
      </c>
      <c r="T32" s="271">
        <f t="shared" si="8"/>
        <v>0.5863008060781284</v>
      </c>
      <c r="U32" s="220">
        <f t="shared" si="8"/>
        <v>0.4600883993825643</v>
      </c>
      <c r="V32" s="83">
        <f t="shared" si="8"/>
        <v>0.5591852574519701</v>
      </c>
      <c r="W32" s="83">
        <f t="shared" si="8"/>
        <v>0.5033071603091526</v>
      </c>
    </row>
    <row r="33" spans="1:23" ht="23.25" customHeight="1" thickBot="1">
      <c r="A33" s="40" t="s">
        <v>12</v>
      </c>
      <c r="B33" s="69"/>
      <c r="C33" s="1284"/>
      <c r="D33" s="1285"/>
      <c r="E33" s="1285"/>
      <c r="F33" s="1286"/>
      <c r="G33" s="166">
        <f t="shared" si="5"/>
        <v>0.5276119402985074</v>
      </c>
      <c r="H33" s="166">
        <f t="shared" si="6"/>
        <v>0.4875</v>
      </c>
      <c r="I33" s="170">
        <f t="shared" si="6"/>
        <v>0.5060344827586207</v>
      </c>
      <c r="J33" s="494">
        <f t="shared" si="6"/>
        <v>0.5390360732493547</v>
      </c>
      <c r="K33" s="401">
        <f t="shared" si="6"/>
        <v>0.511374062766735</v>
      </c>
      <c r="L33" s="401">
        <f t="shared" si="6"/>
        <v>0.5207870891432396</v>
      </c>
      <c r="M33" s="400">
        <f t="shared" si="6"/>
        <v>0.4701449976230192</v>
      </c>
      <c r="N33" s="145">
        <f t="shared" si="7"/>
        <v>0.5241603653587216</v>
      </c>
      <c r="O33" s="174">
        <f t="shared" si="7"/>
        <v>0.4940750286538162</v>
      </c>
      <c r="P33" s="174">
        <f t="shared" si="7"/>
        <v>0.5073375262054507</v>
      </c>
      <c r="Q33" s="84">
        <f aca="true" t="shared" si="10" ref="Q33:W39">Q7/Q$13</f>
        <v>0.5705881974633805</v>
      </c>
      <c r="R33" s="85">
        <f t="shared" si="10"/>
        <v>0.51154312663453</v>
      </c>
      <c r="S33" s="228">
        <f t="shared" si="9"/>
        <v>0.4649585515296684</v>
      </c>
      <c r="T33" s="232">
        <f t="shared" si="10"/>
        <v>0.41369919392187143</v>
      </c>
      <c r="U33" s="235">
        <f t="shared" si="10"/>
        <v>0.5399496867403325</v>
      </c>
      <c r="V33" s="86">
        <f t="shared" si="10"/>
        <v>0.44081474254803016</v>
      </c>
      <c r="W33" s="86">
        <f t="shared" si="10"/>
        <v>0.49680898889377934</v>
      </c>
    </row>
    <row r="34" spans="1:23" ht="23.25" customHeight="1" thickTop="1">
      <c r="A34" s="45"/>
      <c r="B34" s="71" t="s">
        <v>13</v>
      </c>
      <c r="C34" s="1287"/>
      <c r="D34" s="1288"/>
      <c r="E34" s="1288"/>
      <c r="F34" s="1289"/>
      <c r="G34" s="164">
        <f t="shared" si="5"/>
        <v>0.11455223880597015</v>
      </c>
      <c r="H34" s="164">
        <f aca="true" t="shared" si="11" ref="H34:M34">H8/H$13</f>
        <v>0.10544871794871795</v>
      </c>
      <c r="I34" s="168">
        <f t="shared" si="11"/>
        <v>0.1096551724137931</v>
      </c>
      <c r="J34" s="491">
        <f t="shared" si="11"/>
        <v>0.12294825402838525</v>
      </c>
      <c r="K34" s="399">
        <f t="shared" si="11"/>
        <v>0.11713319527593366</v>
      </c>
      <c r="L34" s="399">
        <f t="shared" si="11"/>
        <v>0.11643625565076156</v>
      </c>
      <c r="M34" s="394">
        <f t="shared" si="11"/>
        <v>0.11099785583357674</v>
      </c>
      <c r="N34" s="144">
        <f t="shared" si="7"/>
        <v>0.11980892105472589</v>
      </c>
      <c r="O34" s="173">
        <f t="shared" si="7"/>
        <v>0.113567676164381</v>
      </c>
      <c r="P34" s="173">
        <f t="shared" si="7"/>
        <v>0.11633067527636744</v>
      </c>
      <c r="Q34" s="87">
        <f>Q8/Q$13</f>
        <v>0.13358124674465072</v>
      </c>
      <c r="R34" s="88">
        <f t="shared" si="10"/>
        <v>0.12836573553672617</v>
      </c>
      <c r="S34" s="216">
        <f t="shared" si="9"/>
        <v>0.1305038908476785</v>
      </c>
      <c r="T34" s="218">
        <f t="shared" si="10"/>
        <v>0.11776528443193487</v>
      </c>
      <c r="U34" s="222">
        <f t="shared" si="10"/>
        <v>0.13059176138987996</v>
      </c>
      <c r="V34" s="89">
        <f t="shared" si="10"/>
        <v>0.12450384530775542</v>
      </c>
      <c r="W34" s="89">
        <f t="shared" si="10"/>
        <v>0.1279590384230108</v>
      </c>
    </row>
    <row r="35" spans="1:23" ht="23.25" customHeight="1">
      <c r="A35" s="50"/>
      <c r="B35" s="74" t="s">
        <v>14</v>
      </c>
      <c r="C35" s="1287"/>
      <c r="D35" s="1288"/>
      <c r="E35" s="1288"/>
      <c r="F35" s="1289"/>
      <c r="G35" s="164">
        <f t="shared" si="5"/>
        <v>0.14477611940298507</v>
      </c>
      <c r="H35" s="164">
        <f aca="true" t="shared" si="12" ref="H35:M35">H9/H$13</f>
        <v>0.13846153846153847</v>
      </c>
      <c r="I35" s="168">
        <f t="shared" si="12"/>
        <v>0.1413793103448276</v>
      </c>
      <c r="J35" s="492">
        <f t="shared" si="12"/>
        <v>0.16640980613971584</v>
      </c>
      <c r="K35" s="398">
        <f t="shared" si="12"/>
        <v>0.14332120755207667</v>
      </c>
      <c r="L35" s="398">
        <f t="shared" si="12"/>
        <v>0.15085179864665166</v>
      </c>
      <c r="M35" s="397">
        <f t="shared" si="12"/>
        <v>0.1365966317632694</v>
      </c>
      <c r="N35" s="140">
        <f t="shared" si="7"/>
        <v>0.15394513433718204</v>
      </c>
      <c r="O35" s="173">
        <f t="shared" si="7"/>
        <v>0.1433326605414711</v>
      </c>
      <c r="P35" s="173">
        <f t="shared" si="7"/>
        <v>0.14803125595578426</v>
      </c>
      <c r="Q35" s="87">
        <f t="shared" si="10"/>
        <v>0.20594388364481717</v>
      </c>
      <c r="R35" s="88">
        <f t="shared" si="10"/>
        <v>0.16490616725983928</v>
      </c>
      <c r="S35" s="216">
        <f t="shared" si="9"/>
        <v>0.14545418130424212</v>
      </c>
      <c r="T35" s="219">
        <f t="shared" si="10"/>
        <v>0.13063120862732566</v>
      </c>
      <c r="U35" s="222">
        <f t="shared" si="10"/>
        <v>0.18453735407689223</v>
      </c>
      <c r="V35" s="89">
        <f t="shared" si="10"/>
        <v>0.13847237276130642</v>
      </c>
      <c r="W35" s="89">
        <f t="shared" si="10"/>
        <v>0.16453941743561987</v>
      </c>
    </row>
    <row r="36" spans="1:23" ht="23.25" customHeight="1">
      <c r="A36" s="52"/>
      <c r="B36" s="74" t="s">
        <v>22</v>
      </c>
      <c r="C36" s="1287"/>
      <c r="D36" s="1288"/>
      <c r="E36" s="1288"/>
      <c r="F36" s="1289"/>
      <c r="G36" s="164">
        <f t="shared" si="5"/>
        <v>0.07985074626865672</v>
      </c>
      <c r="H36" s="164">
        <f aca="true" t="shared" si="13" ref="H36:M36">H10/H$13</f>
        <v>0.07307692307692308</v>
      </c>
      <c r="I36" s="168">
        <f t="shared" si="13"/>
        <v>0.07620689655172413</v>
      </c>
      <c r="J36" s="492">
        <f t="shared" si="13"/>
        <v>0.07432572659876074</v>
      </c>
      <c r="K36" s="398">
        <f t="shared" si="13"/>
        <v>0.07423189320752197</v>
      </c>
      <c r="L36" s="398">
        <f t="shared" si="13"/>
        <v>0.0777532037854861</v>
      </c>
      <c r="M36" s="397">
        <f t="shared" si="13"/>
        <v>0.07590164850583936</v>
      </c>
      <c r="N36" s="140">
        <f t="shared" si="7"/>
        <v>0.07427506945638501</v>
      </c>
      <c r="O36" s="173">
        <f t="shared" si="7"/>
        <v>0.07677656843839174</v>
      </c>
      <c r="P36" s="173">
        <f t="shared" si="7"/>
        <v>0.07566804119291023</v>
      </c>
      <c r="Q36" s="87">
        <f t="shared" si="10"/>
        <v>0.07293854877594363</v>
      </c>
      <c r="R36" s="88">
        <f t="shared" si="10"/>
        <v>0.0654977813793057</v>
      </c>
      <c r="S36" s="216">
        <f t="shared" si="9"/>
        <v>0.0630071929721404</v>
      </c>
      <c r="T36" s="217">
        <f t="shared" si="10"/>
        <v>0.05330693996000423</v>
      </c>
      <c r="U36" s="222">
        <f t="shared" si="10"/>
        <v>0.06905117742387608</v>
      </c>
      <c r="V36" s="89">
        <f t="shared" si="10"/>
        <v>0.05843825050527358</v>
      </c>
      <c r="W36" s="89">
        <f t="shared" si="10"/>
        <v>0.0644463920698754</v>
      </c>
    </row>
    <row r="37" spans="1:23" ht="23.25" customHeight="1">
      <c r="A37" s="33"/>
      <c r="B37" s="75" t="s">
        <v>15</v>
      </c>
      <c r="C37" s="1290"/>
      <c r="D37" s="1291"/>
      <c r="E37" s="1291"/>
      <c r="F37" s="1292"/>
      <c r="G37" s="172">
        <f t="shared" si="5"/>
        <v>0.16753731343283582</v>
      </c>
      <c r="H37" s="172">
        <f aca="true" t="shared" si="14" ref="H37:M37">H11/H$13</f>
        <v>0.14967948717948718</v>
      </c>
      <c r="I37" s="480">
        <f t="shared" si="14"/>
        <v>0.1579310344827586</v>
      </c>
      <c r="J37" s="492">
        <f t="shared" si="14"/>
        <v>0.1562834379509309</v>
      </c>
      <c r="K37" s="398">
        <f t="shared" si="14"/>
        <v>0.15576598882046871</v>
      </c>
      <c r="L37" s="398">
        <f t="shared" si="14"/>
        <v>0.15629714815182524</v>
      </c>
      <c r="M37" s="397">
        <f t="shared" si="14"/>
        <v>0.12513661066292406</v>
      </c>
      <c r="N37" s="140">
        <f t="shared" si="7"/>
        <v>0.15600408649695524</v>
      </c>
      <c r="O37" s="175">
        <f t="shared" si="7"/>
        <v>0.13986097544845008</v>
      </c>
      <c r="P37" s="175">
        <f t="shared" si="7"/>
        <v>0.14700893201639031</v>
      </c>
      <c r="Q37" s="87">
        <f t="shared" si="10"/>
        <v>0.136282222858706</v>
      </c>
      <c r="R37" s="88">
        <f t="shared" si="10"/>
        <v>0.13347313569913233</v>
      </c>
      <c r="S37" s="216">
        <f t="shared" si="9"/>
        <v>0.10872781682811347</v>
      </c>
      <c r="T37" s="218">
        <f t="shared" si="10"/>
        <v>0.09155421739857704</v>
      </c>
      <c r="U37" s="222">
        <f t="shared" si="10"/>
        <v>0.1347961880743018</v>
      </c>
      <c r="V37" s="89">
        <f t="shared" si="10"/>
        <v>0.10063883320630487</v>
      </c>
      <c r="W37" s="89">
        <f t="shared" si="10"/>
        <v>0.11996744808041718</v>
      </c>
    </row>
    <row r="38" spans="1:23" ht="23.25" customHeight="1" thickBot="1">
      <c r="A38" s="54"/>
      <c r="B38" s="76" t="s">
        <v>16</v>
      </c>
      <c r="C38" s="1284"/>
      <c r="D38" s="1285"/>
      <c r="E38" s="1285"/>
      <c r="F38" s="1286"/>
      <c r="G38" s="166">
        <f t="shared" si="5"/>
        <v>0.020895522388059702</v>
      </c>
      <c r="H38" s="166">
        <f aca="true" t="shared" si="15" ref="H38:M38">H12/H$13</f>
        <v>0.020833333333333332</v>
      </c>
      <c r="I38" s="170">
        <f t="shared" si="15"/>
        <v>0.02086206896551724</v>
      </c>
      <c r="J38" s="493">
        <f t="shared" si="15"/>
        <v>0.01906884853156184</v>
      </c>
      <c r="K38" s="401">
        <f t="shared" si="15"/>
        <v>0.020921777910733946</v>
      </c>
      <c r="L38" s="401">
        <f t="shared" si="15"/>
        <v>0.019448682908515032</v>
      </c>
      <c r="M38" s="400">
        <f t="shared" si="15"/>
        <v>0.02151225085740976</v>
      </c>
      <c r="N38" s="145">
        <f t="shared" si="7"/>
        <v>0.020226220994958875</v>
      </c>
      <c r="O38" s="174">
        <f t="shared" si="7"/>
        <v>0.020537148061122362</v>
      </c>
      <c r="P38" s="174">
        <f t="shared" si="7"/>
        <v>0.020329712216504668</v>
      </c>
      <c r="Q38" s="90">
        <f t="shared" si="10"/>
        <v>0.022365607251503456</v>
      </c>
      <c r="R38" s="91">
        <f t="shared" si="10"/>
        <v>0.01930030675952662</v>
      </c>
      <c r="S38" s="275">
        <f t="shared" si="10"/>
        <v>0.01726546957749385</v>
      </c>
      <c r="T38" s="276">
        <f t="shared" si="10"/>
        <v>0.020441543504029647</v>
      </c>
      <c r="U38" s="237">
        <f t="shared" si="10"/>
        <v>0.02099719060404359</v>
      </c>
      <c r="V38" s="92">
        <f t="shared" si="10"/>
        <v>0.018761440767389892</v>
      </c>
      <c r="W38" s="92">
        <f t="shared" si="10"/>
        <v>0.019896692884856102</v>
      </c>
    </row>
    <row r="39" spans="1:23" ht="23.25" customHeight="1" thickBot="1" thickTop="1">
      <c r="A39" s="56" t="s">
        <v>17</v>
      </c>
      <c r="B39" s="65"/>
      <c r="C39" s="1293"/>
      <c r="D39" s="1294"/>
      <c r="E39" s="1294"/>
      <c r="F39" s="1295"/>
      <c r="G39" s="167">
        <f t="shared" si="5"/>
        <v>1</v>
      </c>
      <c r="H39" s="167">
        <f>H13/H$13</f>
        <v>1</v>
      </c>
      <c r="I39" s="171">
        <f>I13/I$13</f>
        <v>1</v>
      </c>
      <c r="J39" s="146">
        <f t="shared" si="7"/>
        <v>1</v>
      </c>
      <c r="K39" s="402">
        <f t="shared" si="7"/>
        <v>1</v>
      </c>
      <c r="L39" s="403">
        <f t="shared" si="7"/>
        <v>1</v>
      </c>
      <c r="M39" s="146">
        <f t="shared" si="7"/>
        <v>1</v>
      </c>
      <c r="N39" s="147">
        <f t="shared" si="7"/>
        <v>1</v>
      </c>
      <c r="O39" s="176">
        <f t="shared" si="7"/>
        <v>1</v>
      </c>
      <c r="P39" s="176">
        <f t="shared" si="7"/>
        <v>1</v>
      </c>
      <c r="Q39" s="93">
        <f t="shared" si="10"/>
        <v>1</v>
      </c>
      <c r="R39" s="94">
        <f t="shared" si="10"/>
        <v>1</v>
      </c>
      <c r="S39" s="273">
        <f t="shared" si="10"/>
        <v>1</v>
      </c>
      <c r="T39" s="274">
        <f t="shared" si="10"/>
        <v>1</v>
      </c>
      <c r="U39" s="238">
        <f t="shared" si="10"/>
        <v>1</v>
      </c>
      <c r="V39" s="95">
        <f t="shared" si="10"/>
        <v>1</v>
      </c>
      <c r="W39" s="95">
        <f t="shared" si="10"/>
        <v>1</v>
      </c>
    </row>
    <row r="42" ht="13.5">
      <c r="C42" s="488"/>
    </row>
    <row r="43" ht="13.5">
      <c r="C43" s="488"/>
    </row>
  </sheetData>
  <mergeCells count="28">
    <mergeCell ref="J4:P4"/>
    <mergeCell ref="C30:I30"/>
    <mergeCell ref="J30:P30"/>
    <mergeCell ref="J16:P16"/>
    <mergeCell ref="J17:P17"/>
    <mergeCell ref="C28:I28"/>
    <mergeCell ref="H18:I18"/>
    <mergeCell ref="H17:I17"/>
    <mergeCell ref="A31:B31"/>
    <mergeCell ref="A29:B29"/>
    <mergeCell ref="J28:P28"/>
    <mergeCell ref="C29:I29"/>
    <mergeCell ref="J29:P29"/>
    <mergeCell ref="Q30:W30"/>
    <mergeCell ref="Q28:W28"/>
    <mergeCell ref="Q29:W29"/>
    <mergeCell ref="Q16:W16"/>
    <mergeCell ref="Q17:W17"/>
    <mergeCell ref="A5:B5"/>
    <mergeCell ref="A3:B3"/>
    <mergeCell ref="Q2:W2"/>
    <mergeCell ref="Q3:W3"/>
    <mergeCell ref="J2:P2"/>
    <mergeCell ref="J3:P3"/>
    <mergeCell ref="Q4:W4"/>
    <mergeCell ref="C2:I2"/>
    <mergeCell ref="C3:I3"/>
    <mergeCell ref="C4:I4"/>
  </mergeCells>
  <printOptions/>
  <pageMargins left="0.35433070866141736" right="0.2755905511811024" top="0.45" bottom="0.2" header="0.33" footer="0.2"/>
  <pageSetup horizontalDpi="600" verticalDpi="600" orientation="landscape" paperSize="9" scale="70" r:id="rId4"/>
  <headerFooter alignWithMargins="0">
    <oddFooter>&amp;C１１&amp;R2010年3月期　データ集 売上地域別</oddFooter>
  </headerFooter>
  <drawing r:id="rId3"/>
  <legacyDrawing r:id="rId2"/>
</worksheet>
</file>

<file path=xl/worksheets/sheet12.xml><?xml version="1.0" encoding="utf-8"?>
<worksheet xmlns="http://schemas.openxmlformats.org/spreadsheetml/2006/main" xmlns:r="http://schemas.openxmlformats.org/officeDocument/2006/relationships">
  <dimension ref="A1:W54"/>
  <sheetViews>
    <sheetView zoomScale="60" zoomScaleNormal="60" zoomScaleSheetLayoutView="75" workbookViewId="0" topLeftCell="A1">
      <selection activeCell="F58" sqref="F58"/>
    </sheetView>
  </sheetViews>
  <sheetFormatPr defaultColWidth="9.00390625" defaultRowHeight="13.5"/>
  <cols>
    <col min="1" max="1" width="8.625" style="32" customWidth="1"/>
    <col min="2" max="2" width="12.875" style="32" customWidth="1"/>
    <col min="3" max="9" width="8.50390625" style="32" customWidth="1"/>
    <col min="10" max="16" width="8.375" style="32" customWidth="1"/>
    <col min="17" max="21" width="8.625" style="32" customWidth="1"/>
    <col min="22" max="22" width="8.50390625" style="32" customWidth="1"/>
    <col min="23" max="23" width="8.625" style="32" customWidth="1"/>
    <col min="24" max="16384" width="9.00390625" style="32" customWidth="1"/>
  </cols>
  <sheetData>
    <row r="1" spans="1:23" s="30" customFormat="1" ht="14.25" thickBot="1">
      <c r="A1" s="28"/>
      <c r="B1" s="28"/>
      <c r="C1" s="28"/>
      <c r="D1" s="28"/>
      <c r="E1" s="28"/>
      <c r="F1" s="28"/>
      <c r="G1" s="28"/>
      <c r="H1" s="28"/>
      <c r="I1" s="28"/>
      <c r="J1" s="28"/>
      <c r="K1" s="28"/>
      <c r="L1" s="28"/>
      <c r="M1" s="28"/>
      <c r="N1" s="28"/>
      <c r="O1" s="28"/>
      <c r="P1" s="28"/>
      <c r="Q1" s="28"/>
      <c r="R1" s="28"/>
      <c r="S1" s="28"/>
      <c r="T1" s="28"/>
      <c r="U1" s="28"/>
      <c r="V1" s="28"/>
      <c r="W1" s="838" t="s">
        <v>20</v>
      </c>
    </row>
    <row r="2" spans="1:23" ht="15.75">
      <c r="A2" s="11"/>
      <c r="B2" s="31"/>
      <c r="C2" s="1448" t="str">
        <f>'全社連結PL'!$C$2</f>
        <v>2011年3月期　</v>
      </c>
      <c r="D2" s="1449"/>
      <c r="E2" s="1449"/>
      <c r="F2" s="1449"/>
      <c r="G2" s="1449"/>
      <c r="H2" s="1449"/>
      <c r="I2" s="1481"/>
      <c r="J2" s="1432" t="str">
        <f>'全社連結PL'!$J$2</f>
        <v>2010年3月期　</v>
      </c>
      <c r="K2" s="1433"/>
      <c r="L2" s="1433"/>
      <c r="M2" s="1433"/>
      <c r="N2" s="1433"/>
      <c r="O2" s="1433"/>
      <c r="P2" s="1434"/>
      <c r="Q2" s="1411" t="str">
        <f>'全社連結PL'!$Q$2</f>
        <v>2009年3月期</v>
      </c>
      <c r="R2" s="1424"/>
      <c r="S2" s="1424"/>
      <c r="T2" s="1424"/>
      <c r="U2" s="1424"/>
      <c r="V2" s="1424"/>
      <c r="W2" s="1425"/>
    </row>
    <row r="3" spans="1:23" ht="17.25" customHeight="1">
      <c r="A3" s="1426" t="s">
        <v>59</v>
      </c>
      <c r="B3" s="1443"/>
      <c r="C3" s="1451" t="s">
        <v>66</v>
      </c>
      <c r="D3" s="1441"/>
      <c r="E3" s="1441"/>
      <c r="F3" s="1441"/>
      <c r="G3" s="1441"/>
      <c r="H3" s="1441"/>
      <c r="I3" s="1457"/>
      <c r="J3" s="1445" t="s">
        <v>1</v>
      </c>
      <c r="K3" s="1446"/>
      <c r="L3" s="1446"/>
      <c r="M3" s="1446"/>
      <c r="N3" s="1446"/>
      <c r="O3" s="1446"/>
      <c r="P3" s="1447"/>
      <c r="Q3" s="1444" t="s">
        <v>1</v>
      </c>
      <c r="R3" s="1430"/>
      <c r="S3" s="1430"/>
      <c r="T3" s="1430"/>
      <c r="U3" s="1430"/>
      <c r="V3" s="1430"/>
      <c r="W3" s="1431"/>
    </row>
    <row r="4" spans="1:23" ht="20.25" customHeight="1" thickBot="1">
      <c r="A4" s="1426" t="s">
        <v>27</v>
      </c>
      <c r="B4" s="1443"/>
      <c r="C4" s="1439"/>
      <c r="D4" s="1440"/>
      <c r="E4" s="1441"/>
      <c r="F4" s="1440"/>
      <c r="G4" s="1440"/>
      <c r="H4" s="1441"/>
      <c r="I4" s="1442"/>
      <c r="J4" s="1475"/>
      <c r="K4" s="1476"/>
      <c r="L4" s="1476"/>
      <c r="M4" s="1476"/>
      <c r="N4" s="1446"/>
      <c r="O4" s="1446"/>
      <c r="P4" s="1477"/>
      <c r="Q4" s="1469"/>
      <c r="R4" s="1470"/>
      <c r="S4" s="1471"/>
      <c r="T4" s="1470"/>
      <c r="U4" s="1470"/>
      <c r="V4" s="1471"/>
      <c r="W4" s="1410"/>
    </row>
    <row r="5" spans="1:23" ht="15" thickBot="1">
      <c r="A5" s="1423"/>
      <c r="B5" s="1415"/>
      <c r="C5" s="560" t="s">
        <v>67</v>
      </c>
      <c r="D5" s="561" t="s">
        <v>68</v>
      </c>
      <c r="E5" s="562" t="s">
        <v>69</v>
      </c>
      <c r="F5" s="563" t="s">
        <v>70</v>
      </c>
      <c r="G5" s="564" t="s">
        <v>71</v>
      </c>
      <c r="H5" s="565" t="s">
        <v>72</v>
      </c>
      <c r="I5" s="565" t="s">
        <v>73</v>
      </c>
      <c r="J5" s="155" t="s">
        <v>80</v>
      </c>
      <c r="K5" s="130" t="s">
        <v>79</v>
      </c>
      <c r="L5" s="476" t="s">
        <v>88</v>
      </c>
      <c r="M5" s="130" t="s">
        <v>89</v>
      </c>
      <c r="N5" s="9" t="s">
        <v>81</v>
      </c>
      <c r="O5" s="9" t="s">
        <v>90</v>
      </c>
      <c r="P5" s="131" t="s">
        <v>91</v>
      </c>
      <c r="Q5" s="255" t="s">
        <v>43</v>
      </c>
      <c r="R5" s="2" t="s">
        <v>79</v>
      </c>
      <c r="S5" s="197" t="s">
        <v>45</v>
      </c>
      <c r="T5" s="6" t="s">
        <v>46</v>
      </c>
      <c r="U5" s="7" t="s">
        <v>44</v>
      </c>
      <c r="V5" s="7" t="s">
        <v>47</v>
      </c>
      <c r="W5" s="7" t="s">
        <v>48</v>
      </c>
    </row>
    <row r="6" spans="1:23" ht="16.5" customHeight="1" thickTop="1">
      <c r="A6" s="105"/>
      <c r="B6" s="495" t="s">
        <v>11</v>
      </c>
      <c r="C6" s="447"/>
      <c r="D6" s="310"/>
      <c r="E6" s="311"/>
      <c r="F6" s="312"/>
      <c r="G6" s="177">
        <f>IAB!G6/IAB!G$13</f>
        <v>0.47333333333333333</v>
      </c>
      <c r="H6" s="177">
        <f>IAB!H6/IAB!H$13</f>
        <v>0.4658730158730159</v>
      </c>
      <c r="I6" s="178">
        <f>IAB!I6/IAB!I$13</f>
        <v>0.4695121951219512</v>
      </c>
      <c r="J6" s="455">
        <f>IAB!J6/IAB!J$13</f>
        <v>0.4129139056234972</v>
      </c>
      <c r="K6" s="456">
        <f>IAB!K6/IAB!K$13</f>
        <v>0.45044725844337974</v>
      </c>
      <c r="L6" s="457">
        <f>IAB!L6/IAB!L$13</f>
        <v>0.45187832146539425</v>
      </c>
      <c r="M6" s="455">
        <f>IAB!M6/IAB!M$13</f>
        <v>0.48492269046618974</v>
      </c>
      <c r="N6" s="135">
        <f>IAB!N6/IAB!N$13</f>
        <v>0.43285081221799293</v>
      </c>
      <c r="O6" s="135">
        <f>IAB!O6/IAB!O$13</f>
        <v>0.4692868119574074</v>
      </c>
      <c r="P6" s="223">
        <f>IAB!P6/IAB!P$13</f>
        <v>0.4532259188839415</v>
      </c>
      <c r="Q6" s="109">
        <f>IAB!Q6/IAB!Q$13</f>
        <v>0.4213216523792777</v>
      </c>
      <c r="R6" s="110">
        <f>IAB!R6/IAB!R$13</f>
        <v>0.45080425649509526</v>
      </c>
      <c r="S6" s="215">
        <f>IAB!S6/IAB!S$13</f>
        <v>0.516381992828277</v>
      </c>
      <c r="T6" s="231">
        <f>IAB!T6/IAB!T$13</f>
        <v>0.4754166732737638</v>
      </c>
      <c r="U6" s="234">
        <f>IAB!U6/IAB!U$13</f>
        <v>0.4364814425424869</v>
      </c>
      <c r="V6" s="111">
        <f>IAB!V6/IAB!V$13</f>
        <v>0.49903920686756115</v>
      </c>
      <c r="W6" s="111">
        <f>IAB!W6/IAB!W$13</f>
        <v>0.4613928901473271</v>
      </c>
    </row>
    <row r="7" spans="1:23" ht="16.5" customHeight="1" thickBot="1">
      <c r="A7" s="105"/>
      <c r="B7" s="99" t="s">
        <v>12</v>
      </c>
      <c r="C7" s="448"/>
      <c r="D7" s="313"/>
      <c r="E7" s="314"/>
      <c r="F7" s="315"/>
      <c r="G7" s="179">
        <f>IAB!G7/IAB!G$13</f>
        <v>0.5266666666666666</v>
      </c>
      <c r="H7" s="179">
        <f>IAB!H7/IAB!H$13</f>
        <v>0.5341269841269841</v>
      </c>
      <c r="I7" s="180">
        <f>IAB!I7/IAB!I$13</f>
        <v>0.5304878048780488</v>
      </c>
      <c r="J7" s="458">
        <f>IAB!J7/IAB!J$13</f>
        <v>0.5870860943765028</v>
      </c>
      <c r="K7" s="459">
        <f>IAB!K7/IAB!K$13</f>
        <v>0.5495527415566202</v>
      </c>
      <c r="L7" s="460">
        <f>IAB!L7/IAB!L$13</f>
        <v>0.5481216785346057</v>
      </c>
      <c r="M7" s="458">
        <f>IAB!M7/IAB!M$13</f>
        <v>0.5150773095338103</v>
      </c>
      <c r="N7" s="136">
        <f>IAB!N7/IAB!N$13</f>
        <v>0.5671491877820072</v>
      </c>
      <c r="O7" s="136">
        <f>IAB!O7/IAB!O$13</f>
        <v>0.5307131880425925</v>
      </c>
      <c r="P7" s="224">
        <f>IAB!P7/IAB!P$13</f>
        <v>0.5467740811160584</v>
      </c>
      <c r="Q7" s="84">
        <f>IAB!Q7/IAB!Q$13</f>
        <v>0.5786783476207223</v>
      </c>
      <c r="R7" s="85">
        <f>IAB!R7/IAB!R$13</f>
        <v>0.5491957435049045</v>
      </c>
      <c r="S7" s="228">
        <f>IAB!S7/IAB!S$13</f>
        <v>0.483618007171723</v>
      </c>
      <c r="T7" s="232">
        <f>IAB!T7/IAB!T$13</f>
        <v>0.5245833267262363</v>
      </c>
      <c r="U7" s="235">
        <f>IAB!U7/IAB!U$13</f>
        <v>0.563518557457513</v>
      </c>
      <c r="V7" s="86">
        <f>IAB!V7/IAB!V$13</f>
        <v>0.5009607931324397</v>
      </c>
      <c r="W7" s="86">
        <f>IAB!W7/IAB!W$13</f>
        <v>0.538607109852673</v>
      </c>
    </row>
    <row r="8" spans="1:23" ht="16.5" customHeight="1" thickTop="1">
      <c r="A8" s="106"/>
      <c r="B8" s="100" t="s">
        <v>13</v>
      </c>
      <c r="C8" s="449"/>
      <c r="D8" s="316"/>
      <c r="E8" s="317"/>
      <c r="F8" s="318"/>
      <c r="G8" s="181">
        <f>IAB!G8/IAB!G$13</f>
        <v>0.0875</v>
      </c>
      <c r="H8" s="181">
        <f>IAB!H8/IAB!H$13</f>
        <v>0.09047619047619047</v>
      </c>
      <c r="I8" s="452">
        <f>IAB!I8/IAB!I$13</f>
        <v>0.08902439024390243</v>
      </c>
      <c r="J8" s="461">
        <f>IAB!J8/IAB!J$13</f>
        <v>0.11562528064830753</v>
      </c>
      <c r="K8" s="462">
        <f>IAB!K8/IAB!K$13</f>
        <v>0.09335229261492532</v>
      </c>
      <c r="L8" s="463">
        <f>IAB!L8/IAB!L$13</f>
        <v>0.08608815074092156</v>
      </c>
      <c r="M8" s="461">
        <f>IAB!M8/IAB!M$13</f>
        <v>0.07802683708557386</v>
      </c>
      <c r="N8" s="137">
        <f>IAB!N8/IAB!N$13</f>
        <v>0.10379435032527412</v>
      </c>
      <c r="O8" s="137">
        <f>IAB!O8/IAB!O$13</f>
        <v>0.08184127581591154</v>
      </c>
      <c r="P8" s="225">
        <f>IAB!P8/IAB!P$13</f>
        <v>0.09151813345259921</v>
      </c>
      <c r="Q8" s="87">
        <f>IAB!Q8/IAB!Q$13</f>
        <v>0.10204720208171927</v>
      </c>
      <c r="R8" s="88">
        <f>IAB!R8/IAB!R$13</f>
        <v>0.10601726985261173</v>
      </c>
      <c r="S8" s="216">
        <f>IAB!S8/IAB!S$13</f>
        <v>0.12208913329500606</v>
      </c>
      <c r="T8" s="218">
        <f>IAB!T8/IAB!T$13</f>
        <v>0.15149852125358973</v>
      </c>
      <c r="U8" s="222">
        <f>IAB!U8/IAB!U$13</f>
        <v>0.10408858872802842</v>
      </c>
      <c r="V8" s="89">
        <f>IAB!V8/IAB!V$13</f>
        <v>0.1345396823483991</v>
      </c>
      <c r="W8" s="89">
        <f>IAB!W8/IAB!W$13</f>
        <v>0.11621467461709682</v>
      </c>
    </row>
    <row r="9" spans="1:23" ht="16.5" customHeight="1">
      <c r="A9" s="106" t="s">
        <v>60</v>
      </c>
      <c r="B9" s="101" t="s">
        <v>14</v>
      </c>
      <c r="C9" s="449"/>
      <c r="D9" s="316"/>
      <c r="E9" s="317"/>
      <c r="F9" s="318"/>
      <c r="G9" s="181">
        <f>IAB!G9/IAB!G$13</f>
        <v>0.21666666666666667</v>
      </c>
      <c r="H9" s="181">
        <f>IAB!H9/IAB!H$13</f>
        <v>0.22301587301587303</v>
      </c>
      <c r="I9" s="452">
        <f>IAB!I9/IAB!I$13</f>
        <v>0.21991869918699186</v>
      </c>
      <c r="J9" s="461">
        <f>IAB!J9/IAB!J$13</f>
        <v>0.28417018943989364</v>
      </c>
      <c r="K9" s="462">
        <f>IAB!K9/IAB!K$13</f>
        <v>0.2483985593902005</v>
      </c>
      <c r="L9" s="463">
        <f>IAB!L9/IAB!L$13</f>
        <v>0.24758723239142738</v>
      </c>
      <c r="M9" s="461">
        <f>IAB!M9/IAB!M$13</f>
        <v>0.22442716634842533</v>
      </c>
      <c r="N9" s="137">
        <f>IAB!N9/IAB!N$13</f>
        <v>0.265169071941651</v>
      </c>
      <c r="O9" s="137">
        <f>IAB!O9/IAB!O$13</f>
        <v>0.23538600713897082</v>
      </c>
      <c r="P9" s="225">
        <f>IAB!P9/IAB!P$13</f>
        <v>0.24851430395028368</v>
      </c>
      <c r="Q9" s="87">
        <f>IAB!Q9/IAB!Q$13</f>
        <v>0.3084246412883466</v>
      </c>
      <c r="R9" s="88">
        <f>IAB!R9/IAB!R$13</f>
        <v>0.25196533765029533</v>
      </c>
      <c r="S9" s="216">
        <f>IAB!S9/IAB!S$13</f>
        <v>0.22502662230351494</v>
      </c>
      <c r="T9" s="219">
        <f>IAB!T9/IAB!T$13</f>
        <v>0.23887909106004937</v>
      </c>
      <c r="U9" s="222">
        <f>IAB!U9/IAB!U$13</f>
        <v>0.2793935830903847</v>
      </c>
      <c r="V9" s="89">
        <f>IAB!V9/IAB!V$13</f>
        <v>0.23089110482884717</v>
      </c>
      <c r="W9" s="89">
        <f>IAB!W9/IAB!W$13</f>
        <v>0.2600791629068472</v>
      </c>
    </row>
    <row r="10" spans="1:23" ht="16.5" customHeight="1">
      <c r="A10" s="105"/>
      <c r="B10" s="101" t="s">
        <v>22</v>
      </c>
      <c r="C10" s="449"/>
      <c r="D10" s="316"/>
      <c r="E10" s="317"/>
      <c r="F10" s="318"/>
      <c r="G10" s="181">
        <f>IAB!G10/IAB!G$13</f>
        <v>0.07916666666666666</v>
      </c>
      <c r="H10" s="181">
        <f>IAB!H10/IAB!H$13</f>
        <v>0.08174603174603175</v>
      </c>
      <c r="I10" s="452">
        <f>IAB!I10/IAB!I$13</f>
        <v>0.08048780487804878</v>
      </c>
      <c r="J10" s="461">
        <f>IAB!J10/IAB!J$13</f>
        <v>0.07037958527791237</v>
      </c>
      <c r="K10" s="462">
        <f>IAB!K10/IAB!K$13</f>
        <v>0.07687303188726194</v>
      </c>
      <c r="L10" s="463">
        <f>IAB!L10/IAB!L$13</f>
        <v>0.08358835233129717</v>
      </c>
      <c r="M10" s="461">
        <f>IAB!M10/IAB!M$13</f>
        <v>0.0905412906122159</v>
      </c>
      <c r="N10" s="137">
        <f>IAB!N10/IAB!N$13</f>
        <v>0.07382876390973364</v>
      </c>
      <c r="O10" s="137">
        <f>IAB!O10/IAB!O$13</f>
        <v>0.08725131106269295</v>
      </c>
      <c r="P10" s="225">
        <f>IAB!P10/IAB!P$13</f>
        <v>0.08133468749976012</v>
      </c>
      <c r="Q10" s="87">
        <f>IAB!Q10/IAB!Q$13</f>
        <v>0.05998875875615924</v>
      </c>
      <c r="R10" s="88">
        <f>IAB!R10/IAB!R$13</f>
        <v>0.06522452097852777</v>
      </c>
      <c r="S10" s="216">
        <f>IAB!S10/IAB!S$13</f>
        <v>0.06384143256522738</v>
      </c>
      <c r="T10" s="217">
        <f>IAB!T10/IAB!T$13</f>
        <v>0.06926459330739951</v>
      </c>
      <c r="U10" s="222">
        <f>IAB!U10/IAB!U$13</f>
        <v>0.06268095841137832</v>
      </c>
      <c r="V10" s="89">
        <f>IAB!V10/IAB!V$13</f>
        <v>0.0661373432771381</v>
      </c>
      <c r="W10" s="89">
        <f>IAB!W10/IAB!W$13</f>
        <v>0.06405734312420326</v>
      </c>
    </row>
    <row r="11" spans="1:23" ht="16.5" customHeight="1">
      <c r="A11" s="106"/>
      <c r="B11" s="102" t="s">
        <v>15</v>
      </c>
      <c r="C11" s="450"/>
      <c r="D11" s="319"/>
      <c r="E11" s="320"/>
      <c r="F11" s="321"/>
      <c r="G11" s="182">
        <f>IAB!G11/IAB!G$13</f>
        <v>0.14166666666666666</v>
      </c>
      <c r="H11" s="182">
        <f>IAB!H11/IAB!H$13</f>
        <v>0.1373015873015873</v>
      </c>
      <c r="I11" s="453">
        <f>IAB!I11/IAB!I$13</f>
        <v>0.1394308943089431</v>
      </c>
      <c r="J11" s="464">
        <f>IAB!J11/IAB!J$13</f>
        <v>0.11494230293933298</v>
      </c>
      <c r="K11" s="465">
        <f>IAB!K11/IAB!K$13</f>
        <v>0.12969054103543767</v>
      </c>
      <c r="L11" s="466">
        <f>IAB!L11/IAB!L$13</f>
        <v>0.12986228688873586</v>
      </c>
      <c r="M11" s="464">
        <f>IAB!M11/IAB!M$13</f>
        <v>0.11969501782600048</v>
      </c>
      <c r="N11" s="138">
        <f>IAB!N11/IAB!N$13</f>
        <v>0.12277624857074118</v>
      </c>
      <c r="O11" s="138">
        <f>IAB!O11/IAB!O$13</f>
        <v>0.12450594896610498</v>
      </c>
      <c r="P11" s="226">
        <f>IAB!P11/IAB!P$13</f>
        <v>0.12374350157073359</v>
      </c>
      <c r="Q11" s="87">
        <f>IAB!Q11/IAB!Q$13</f>
        <v>0.1019316329481165</v>
      </c>
      <c r="R11" s="88">
        <f>IAB!R11/IAB!R$13</f>
        <v>0.12394112985989474</v>
      </c>
      <c r="S11" s="216">
        <f>IAB!S11/IAB!S$13</f>
        <v>0.06993756591740326</v>
      </c>
      <c r="T11" s="218">
        <f>IAB!T11/IAB!T$13</f>
        <v>0.0619113117610748</v>
      </c>
      <c r="U11" s="222">
        <f>IAB!U11/IAB!U$13</f>
        <v>0.11324879317825197</v>
      </c>
      <c r="V11" s="89">
        <f>IAB!V11/IAB!V$13</f>
        <v>0.0665396281150561</v>
      </c>
      <c r="W11" s="89">
        <f>IAB!W11/IAB!W$13</f>
        <v>0.09464849742453606</v>
      </c>
    </row>
    <row r="12" spans="1:23" ht="16.5" customHeight="1" thickBot="1">
      <c r="A12" s="107"/>
      <c r="B12" s="108" t="s">
        <v>16</v>
      </c>
      <c r="C12" s="451"/>
      <c r="D12" s="322"/>
      <c r="E12" s="323"/>
      <c r="F12" s="324"/>
      <c r="G12" s="183">
        <f>IAB!G12/IAB!G$13</f>
        <v>0.0016666666666666668</v>
      </c>
      <c r="H12" s="183">
        <f>IAB!H12/IAB!H$13</f>
        <v>0.0015873015873015873</v>
      </c>
      <c r="I12" s="454">
        <f>IAB!I12/IAB!I$13</f>
        <v>0.0016260162601626016</v>
      </c>
      <c r="J12" s="467">
        <f>IAB!J12/IAB!J$13</f>
        <v>0.0019687360710563483</v>
      </c>
      <c r="K12" s="468">
        <f>IAB!K12/IAB!K$13</f>
        <v>0.0012383166287946502</v>
      </c>
      <c r="L12" s="469">
        <f>IAB!L12/IAB!L$13</f>
        <v>0.0009956561822236467</v>
      </c>
      <c r="M12" s="467">
        <f>IAB!M12/IAB!M$13</f>
        <v>0.0023869976615947825</v>
      </c>
      <c r="N12" s="139">
        <f>IAB!N12/IAB!N$13</f>
        <v>0.0015807530346072043</v>
      </c>
      <c r="O12" s="139">
        <f>IAB!O12/IAB!O$13</f>
        <v>0.001728645058912225</v>
      </c>
      <c r="P12" s="227">
        <f>IAB!P12/IAB!P$13</f>
        <v>0.001663454642681875</v>
      </c>
      <c r="Q12" s="112">
        <f>IAB!Q12/IAB!Q$13</f>
        <v>0.006286112546380713</v>
      </c>
      <c r="R12" s="113">
        <f>IAB!R12/IAB!R$13</f>
        <v>0.0020474851635750315</v>
      </c>
      <c r="S12" s="229">
        <f>IAB!S12/IAB!S$13</f>
        <v>0.002723253090571336</v>
      </c>
      <c r="T12" s="233">
        <f>IAB!T12/IAB!T$13</f>
        <v>0.003029809344122833</v>
      </c>
      <c r="U12" s="236">
        <f>IAB!U12/IAB!U$13</f>
        <v>0.004106634049469626</v>
      </c>
      <c r="V12" s="114">
        <f>IAB!V12/IAB!V$13</f>
        <v>0.0028530345629992023</v>
      </c>
      <c r="W12" s="114">
        <f>IAB!W12/IAB!W$13</f>
        <v>0.0036074317799897762</v>
      </c>
    </row>
    <row r="13" spans="1:23" ht="16.5" customHeight="1">
      <c r="A13" s="103"/>
      <c r="B13" s="104" t="s">
        <v>11</v>
      </c>
      <c r="C13" s="447"/>
      <c r="D13" s="310"/>
      <c r="E13" s="311"/>
      <c r="F13" s="312"/>
      <c r="G13" s="177">
        <f>EMC!G6/EMC!G$13</f>
        <v>0.2978142076502732</v>
      </c>
      <c r="H13" s="177">
        <f>EMC!H6/EMC!H$13</f>
        <v>0.33248730964467005</v>
      </c>
      <c r="I13" s="178">
        <f>EMC!I6/EMC!I$13</f>
        <v>0.3157894736842105</v>
      </c>
      <c r="J13" s="455">
        <f>EMC!J6/EMC!J$13</f>
        <v>0.31905603605645133</v>
      </c>
      <c r="K13" s="456">
        <f>EMC!K6/EMC!K$13</f>
        <v>0.3086167441001282</v>
      </c>
      <c r="L13" s="470">
        <f>EMC!L6/EMC!L$13</f>
        <v>0.32762267870890827</v>
      </c>
      <c r="M13" s="455">
        <f>EMC!M6/EMC!M$13</f>
        <v>0.308253358925144</v>
      </c>
      <c r="N13" s="135">
        <f>EMC!N6/EMC!N$13</f>
        <v>0.31362158257061157</v>
      </c>
      <c r="O13" s="135">
        <f>EMC!O6/EMC!O$13</f>
        <v>0.3182298985150274</v>
      </c>
      <c r="P13" s="223">
        <f>EMC!P6/EMC!P$13</f>
        <v>0.31534158309019633</v>
      </c>
      <c r="Q13" s="109">
        <f>EMC!Q6/EMC!Q$13</f>
        <v>0.24186867264998918</v>
      </c>
      <c r="R13" s="110">
        <f>EMC!R6/EMC!R$13</f>
        <v>0.31929372715221715</v>
      </c>
      <c r="S13" s="230">
        <f>EMC!S6/EMC!S$13</f>
        <v>0.4162454636630982</v>
      </c>
      <c r="T13" s="231">
        <f>EMC!T6/EMC!T$13</f>
        <v>0.39664900644770895</v>
      </c>
      <c r="U13" s="234">
        <f>EMC!U6/EMC!U$13</f>
        <v>0.28086380476215544</v>
      </c>
      <c r="V13" s="111">
        <f>EMC!V6/EMC!V$13</f>
        <v>0.4073305834909247</v>
      </c>
      <c r="W13" s="111">
        <f>EMC!W6/EMC!W$13</f>
        <v>0.33468848815242175</v>
      </c>
    </row>
    <row r="14" spans="1:23" ht="16.5" customHeight="1" thickBot="1">
      <c r="A14" s="105"/>
      <c r="B14" s="99" t="s">
        <v>12</v>
      </c>
      <c r="C14" s="448"/>
      <c r="D14" s="313"/>
      <c r="E14" s="314"/>
      <c r="F14" s="315"/>
      <c r="G14" s="179">
        <f>EMC!G7/EMC!G$13</f>
        <v>0.7021857923497268</v>
      </c>
      <c r="H14" s="179">
        <f>EMC!H7/EMC!H$13</f>
        <v>0.6675126903553299</v>
      </c>
      <c r="I14" s="180">
        <f>EMC!I7/EMC!I$13</f>
        <v>0.6842105263157895</v>
      </c>
      <c r="J14" s="458">
        <f>EMC!J7/EMC!J$13</f>
        <v>0.6809439639435486</v>
      </c>
      <c r="K14" s="459">
        <f>EMC!K7/EMC!K$13</f>
        <v>0.6913832558998718</v>
      </c>
      <c r="L14" s="460">
        <f>EMC!L7/EMC!L$13</f>
        <v>0.6723773212910917</v>
      </c>
      <c r="M14" s="458">
        <f>EMC!M7/EMC!M$13</f>
        <v>0.6917466410748561</v>
      </c>
      <c r="N14" s="136">
        <f>EMC!N7/EMC!N$13</f>
        <v>0.6863784174293885</v>
      </c>
      <c r="O14" s="136">
        <f>EMC!O7/EMC!O$13</f>
        <v>0.6817701014849726</v>
      </c>
      <c r="P14" s="224">
        <f>EMC!P7/EMC!P$13</f>
        <v>0.6839279744298102</v>
      </c>
      <c r="Q14" s="84">
        <f>EMC!Q7/EMC!Q$13</f>
        <v>0.7581313273500108</v>
      </c>
      <c r="R14" s="85">
        <f>EMC!R7/EMC!R$13</f>
        <v>0.6807062728477828</v>
      </c>
      <c r="S14" s="228">
        <f>EMC!S7/EMC!S$13</f>
        <v>0.5837545363369017</v>
      </c>
      <c r="T14" s="232">
        <f>EMC!T7/EMC!T$13</f>
        <v>0.603350993552291</v>
      </c>
      <c r="U14" s="235">
        <f>EMC!U7/EMC!U$13</f>
        <v>0.7191361952378444</v>
      </c>
      <c r="V14" s="86">
        <f>EMC!V7/EMC!V$13</f>
        <v>0.5926694165090752</v>
      </c>
      <c r="W14" s="86">
        <f>EMC!W7/EMC!W$13</f>
        <v>0.6653115118475784</v>
      </c>
    </row>
    <row r="15" spans="1:23" ht="16.5" customHeight="1" thickTop="1">
      <c r="A15" s="106"/>
      <c r="B15" s="100" t="s">
        <v>13</v>
      </c>
      <c r="C15" s="449"/>
      <c r="D15" s="316"/>
      <c r="E15" s="317"/>
      <c r="F15" s="318"/>
      <c r="G15" s="181">
        <f>EMC!G8/EMC!G$13</f>
        <v>0.1366120218579235</v>
      </c>
      <c r="H15" s="181">
        <f>EMC!H8/EMC!H$13</f>
        <v>0.13451776649746192</v>
      </c>
      <c r="I15" s="452">
        <f>EMC!I8/EMC!I$13</f>
        <v>0.1355263157894737</v>
      </c>
      <c r="J15" s="461">
        <f>EMC!J8/EMC!J$13</f>
        <v>0.09058371889076418</v>
      </c>
      <c r="K15" s="462">
        <f>EMC!K8/EMC!K$13</f>
        <v>0.09876867021918853</v>
      </c>
      <c r="L15" s="463">
        <f>EMC!L8/EMC!L$13</f>
        <v>0.09656743756706382</v>
      </c>
      <c r="M15" s="461">
        <f>EMC!M8/EMC!M$13</f>
        <v>0.1234439265149438</v>
      </c>
      <c r="N15" s="137">
        <f>EMC!N8/EMC!N$13</f>
        <v>0.09484461488488784</v>
      </c>
      <c r="O15" s="137">
        <f>EMC!O8/EMC!O$13</f>
        <v>0.10960067548604886</v>
      </c>
      <c r="P15" s="225">
        <f>EMC!P8/EMC!P$13</f>
        <v>0.10269105723771327</v>
      </c>
      <c r="Q15" s="87">
        <f>EMC!Q8/EMC!Q$13</f>
        <v>0.10890398359139919</v>
      </c>
      <c r="R15" s="88">
        <f>EMC!R8/EMC!R$13</f>
        <v>0.11674337399784247</v>
      </c>
      <c r="S15" s="216">
        <f>EMC!S8/EMC!S$13</f>
        <v>0.11039803358424152</v>
      </c>
      <c r="T15" s="218">
        <f>EMC!T8/EMC!T$13</f>
        <v>0.1110342117494048</v>
      </c>
      <c r="U15" s="222">
        <f>EMC!U8/EMC!U$13</f>
        <v>0.11285229291508597</v>
      </c>
      <c r="V15" s="89">
        <f>EMC!V8/EMC!V$13</f>
        <v>0.1106874456982909</v>
      </c>
      <c r="W15" s="89">
        <f>EMC!W8/EMC!W$13</f>
        <v>0.11193092670964008</v>
      </c>
    </row>
    <row r="16" spans="1:23" ht="16.5" customHeight="1">
      <c r="A16" s="907" t="s">
        <v>163</v>
      </c>
      <c r="B16" s="101" t="s">
        <v>14</v>
      </c>
      <c r="C16" s="449"/>
      <c r="D16" s="316"/>
      <c r="E16" s="317"/>
      <c r="F16" s="318"/>
      <c r="G16" s="181">
        <f>EMC!G9/EMC!G$13</f>
        <v>0.1721311475409836</v>
      </c>
      <c r="H16" s="181">
        <f>EMC!H9/EMC!H$13</f>
        <v>0.15228426395939088</v>
      </c>
      <c r="I16" s="452">
        <f>EMC!I9/EMC!I$13</f>
        <v>0.1618421052631579</v>
      </c>
      <c r="J16" s="461">
        <f>EMC!J9/EMC!J$13</f>
        <v>0.17334561556502237</v>
      </c>
      <c r="K16" s="462">
        <f>EMC!K9/EMC!K$13</f>
        <v>0.16260371063303208</v>
      </c>
      <c r="L16" s="463">
        <f>EMC!L9/EMC!L$13</f>
        <v>0.15117807952760878</v>
      </c>
      <c r="M16" s="461">
        <f>EMC!M9/EMC!M$13</f>
        <v>0.17899643542637786</v>
      </c>
      <c r="N16" s="137">
        <f>EMC!N9/EMC!N$13</f>
        <v>0.16775362877641117</v>
      </c>
      <c r="O16" s="137">
        <f>EMC!O9/EMC!O$13</f>
        <v>0.1646680577627405</v>
      </c>
      <c r="P16" s="225">
        <f>EMC!P9/EMC!P$13</f>
        <v>0.16611289580988953</v>
      </c>
      <c r="Q16" s="87">
        <f>EMC!Q9/EMC!Q$13</f>
        <v>0.14493067008949256</v>
      </c>
      <c r="R16" s="88">
        <f>EMC!R9/EMC!R$13</f>
        <v>0.12291342574596816</v>
      </c>
      <c r="S16" s="216">
        <f>EMC!S9/EMC!S$13</f>
        <v>0.08989162946726731</v>
      </c>
      <c r="T16" s="219">
        <f>EMC!T9/EMC!T$13</f>
        <v>0.11790309577741738</v>
      </c>
      <c r="U16" s="222">
        <f>EMC!U9/EMC!U$13</f>
        <v>0.1338416840055774</v>
      </c>
      <c r="V16" s="89">
        <f>EMC!V9/EMC!V$13</f>
        <v>0.1026346912797748</v>
      </c>
      <c r="W16" s="89">
        <f>EMC!W9/EMC!W$13</f>
        <v>0.12055988367893908</v>
      </c>
    </row>
    <row r="17" spans="1:23" ht="16.5" customHeight="1">
      <c r="A17" s="105"/>
      <c r="B17" s="101" t="s">
        <v>22</v>
      </c>
      <c r="C17" s="449"/>
      <c r="D17" s="316"/>
      <c r="E17" s="317"/>
      <c r="F17" s="318"/>
      <c r="G17" s="181">
        <f>EMC!G10/EMC!G$13</f>
        <v>0.1092896174863388</v>
      </c>
      <c r="H17" s="181">
        <f>EMC!H10/EMC!H$13</f>
        <v>0.10406091370558376</v>
      </c>
      <c r="I17" s="452">
        <f>EMC!I10/EMC!I$13</f>
        <v>0.10657894736842105</v>
      </c>
      <c r="J17" s="461">
        <f>EMC!J10/EMC!J$13</f>
        <v>0.10458345160047765</v>
      </c>
      <c r="K17" s="462">
        <f>EMC!K10/EMC!K$13</f>
        <v>0.10696844781874458</v>
      </c>
      <c r="L17" s="463">
        <f>EMC!L10/EMC!L$13</f>
        <v>0.10381631129574288</v>
      </c>
      <c r="M17" s="461">
        <f>EMC!M10/EMC!M$13</f>
        <v>0.1160954208938854</v>
      </c>
      <c r="N17" s="137">
        <f>EMC!N10/EMC!N$13</f>
        <v>0.1058250253648961</v>
      </c>
      <c r="O17" s="137">
        <f>EMC!O10/EMC!O$13</f>
        <v>0.10977083002533712</v>
      </c>
      <c r="P17" s="225">
        <f>EMC!P10/EMC!P$13</f>
        <v>0.10792318215894073</v>
      </c>
      <c r="Q17" s="87">
        <f>EMC!Q10/EMC!Q$13</f>
        <v>0.1183405001761269</v>
      </c>
      <c r="R17" s="88">
        <f>EMC!R10/EMC!R$13</f>
        <v>0.12371478274489801</v>
      </c>
      <c r="S17" s="216">
        <f>EMC!S10/EMC!S$13</f>
        <v>0.09941879532110844</v>
      </c>
      <c r="T17" s="217">
        <f>EMC!T10/EMC!T$13</f>
        <v>0.09066809192344545</v>
      </c>
      <c r="U17" s="222">
        <f>EMC!U10/EMC!U$13</f>
        <v>0.12104725782873291</v>
      </c>
      <c r="V17" s="89">
        <f>EMC!V10/EMC!V$13</f>
        <v>0.09543789860314791</v>
      </c>
      <c r="W17" s="89">
        <f>EMC!W10/EMC!W$13</f>
        <v>0.11014782901430122</v>
      </c>
    </row>
    <row r="18" spans="1:23" ht="16.5" customHeight="1">
      <c r="A18" s="106"/>
      <c r="B18" s="102" t="s">
        <v>15</v>
      </c>
      <c r="C18" s="450"/>
      <c r="D18" s="319"/>
      <c r="E18" s="320"/>
      <c r="F18" s="321"/>
      <c r="G18" s="182">
        <f>EMC!G11/EMC!G$13</f>
        <v>0.27049180327868855</v>
      </c>
      <c r="H18" s="182">
        <f>EMC!H11/EMC!H$13</f>
        <v>0.2563451776649746</v>
      </c>
      <c r="I18" s="453">
        <f>EMC!I11/EMC!I$13</f>
        <v>0.2631578947368421</v>
      </c>
      <c r="J18" s="464">
        <f>EMC!J11/EMC!J$13</f>
        <v>0.2776851278217072</v>
      </c>
      <c r="K18" s="465">
        <f>EMC!K11/EMC!K$13</f>
        <v>0.29297018470776615</v>
      </c>
      <c r="L18" s="466">
        <f>EMC!L11/EMC!L$13</f>
        <v>0.29601670973719746</v>
      </c>
      <c r="M18" s="464">
        <f>EMC!M11/EMC!M$13</f>
        <v>0.2524266520427749</v>
      </c>
      <c r="N18" s="138">
        <f>EMC!N11/EMC!N$13</f>
        <v>0.2856421742404912</v>
      </c>
      <c r="O18" s="138">
        <f>EMC!O11/EMC!O$13</f>
        <v>0.27487854716189175</v>
      </c>
      <c r="P18" s="226">
        <f>EMC!P11/EMC!P$13</f>
        <v>0.27991868328566977</v>
      </c>
      <c r="Q18" s="87">
        <f>EMC!Q11/EMC!Q$13</f>
        <v>0.3242093756568079</v>
      </c>
      <c r="R18" s="88">
        <f>EMC!R11/EMC!R$13</f>
        <v>0.2659513256403118</v>
      </c>
      <c r="S18" s="216">
        <f>EMC!S11/EMC!S$13</f>
        <v>0.24776714154960802</v>
      </c>
      <c r="T18" s="218">
        <f>EMC!T11/EMC!T$13</f>
        <v>0.23713067880484973</v>
      </c>
      <c r="U18" s="222">
        <f>EMC!U11/EMC!U$13</f>
        <v>0.29486770619856967</v>
      </c>
      <c r="V18" s="89">
        <f>EMC!V11/EMC!V$13</f>
        <v>0.24292836942957186</v>
      </c>
      <c r="W18" s="89">
        <f>EMC!W11/EMC!W$13</f>
        <v>0.2727621510069772</v>
      </c>
    </row>
    <row r="19" spans="1:23" ht="16.5" customHeight="1" thickBot="1">
      <c r="A19" s="107"/>
      <c r="B19" s="108" t="s">
        <v>16</v>
      </c>
      <c r="C19" s="451"/>
      <c r="D19" s="322"/>
      <c r="E19" s="323"/>
      <c r="F19" s="324"/>
      <c r="G19" s="183">
        <f>EMC!G12/EMC!G$13</f>
        <v>0.01366120218579235</v>
      </c>
      <c r="H19" s="183">
        <f>EMC!H12/EMC!H$13</f>
        <v>0.02030456852791878</v>
      </c>
      <c r="I19" s="454">
        <f>EMC!I12/EMC!I$13</f>
        <v>0.017105263157894738</v>
      </c>
      <c r="J19" s="467">
        <f>EMC!J12/EMC!J$13</f>
        <v>0.03474605006557739</v>
      </c>
      <c r="K19" s="468">
        <f>EMC!K12/EMC!K$13</f>
        <v>0.030072242521140567</v>
      </c>
      <c r="L19" s="469">
        <f>EMC!L12/EMC!L$13</f>
        <v>0.02479878316347881</v>
      </c>
      <c r="M19" s="467">
        <f>EMC!M12/EMC!M$13</f>
        <v>0.020784206196874145</v>
      </c>
      <c r="N19" s="139">
        <f>EMC!N12/EMC!N$13</f>
        <v>0.03231297416270217</v>
      </c>
      <c r="O19" s="139">
        <f>EMC!O12/EMC!O$13</f>
        <v>0.02285199104895437</v>
      </c>
      <c r="P19" s="227">
        <f>EMC!P12/EMC!P$13</f>
        <v>0.027282155937597023</v>
      </c>
      <c r="Q19" s="112">
        <f>EMC!Q12/EMC!Q$13</f>
        <v>0.061746797836184183</v>
      </c>
      <c r="R19" s="113">
        <f>EMC!R12/EMC!R$13</f>
        <v>0.05138336471876226</v>
      </c>
      <c r="S19" s="229">
        <f>EMC!S12/EMC!S$13</f>
        <v>0.03627893641467653</v>
      </c>
      <c r="T19" s="233">
        <f>EMC!T12/EMC!T$13</f>
        <v>0.046614915297173695</v>
      </c>
      <c r="U19" s="236">
        <f>EMC!U12/EMC!U$13</f>
        <v>0.05652725428987854</v>
      </c>
      <c r="V19" s="114">
        <f>EMC!V12/EMC!V$13</f>
        <v>0.040981011498289956</v>
      </c>
      <c r="W19" s="114">
        <f>EMC!W12/EMC!W$13</f>
        <v>0.049910721437720816</v>
      </c>
    </row>
    <row r="20" spans="1:23" ht="16.5" customHeight="1">
      <c r="A20" s="103"/>
      <c r="B20" s="104" t="s">
        <v>11</v>
      </c>
      <c r="C20" s="447"/>
      <c r="D20" s="310"/>
      <c r="E20" s="311"/>
      <c r="F20" s="312"/>
      <c r="G20" s="177">
        <f>AEC!G6/AEC!G$13</f>
        <v>0.3229166666666667</v>
      </c>
      <c r="H20" s="177">
        <f>AEC!H6/AEC!H$13</f>
        <v>0.3434343434343434</v>
      </c>
      <c r="I20" s="178">
        <f>AEC!I6/AEC!I$13</f>
        <v>0.3333333333333333</v>
      </c>
      <c r="J20" s="455">
        <f>AEC!J6/AEC!J$13</f>
        <v>0.3022584055470763</v>
      </c>
      <c r="K20" s="456">
        <f>AEC!K6/AEC!K$13</f>
        <v>0.30385192250172005</v>
      </c>
      <c r="L20" s="470">
        <f>AEC!L6/AEC!L$13</f>
        <v>0.32419066320425594</v>
      </c>
      <c r="M20" s="455">
        <f>AEC!M6/AEC!M$13</f>
        <v>0.33333104308016137</v>
      </c>
      <c r="N20" s="135">
        <f>AEC!N6/AEC!N$13</f>
        <v>0.30315453012268034</v>
      </c>
      <c r="O20" s="135">
        <f>AEC!O6/AEC!O$13</f>
        <v>0.32893538368782027</v>
      </c>
      <c r="P20" s="223">
        <f>AEC!P6/AEC!P$13</f>
        <v>0.3180534617300313</v>
      </c>
      <c r="Q20" s="109">
        <f>AEC!Q6/AEC!Q$13</f>
        <v>0.26236947292150253</v>
      </c>
      <c r="R20" s="110">
        <f>AEC!R6/AEC!R$13</f>
        <v>0.28681869696268647</v>
      </c>
      <c r="S20" s="230">
        <f>AEC!S6/AEC!S$13</f>
        <v>0.35931179037856836</v>
      </c>
      <c r="T20" s="231">
        <f>AEC!T6/AEC!T$13</f>
        <v>0.34199791044398986</v>
      </c>
      <c r="U20" s="234">
        <f>AEC!U6/AEC!U$13</f>
        <v>0.27423489924557964</v>
      </c>
      <c r="V20" s="111">
        <f>AEC!V6/AEC!V$13</f>
        <v>0.35241450701037796</v>
      </c>
      <c r="W20" s="111">
        <f>AEC!W6/AEC!W$13</f>
        <v>0.3044951654844064</v>
      </c>
    </row>
    <row r="21" spans="1:23" ht="16.5" customHeight="1" thickBot="1">
      <c r="A21" s="105"/>
      <c r="B21" s="99" t="s">
        <v>12</v>
      </c>
      <c r="C21" s="448"/>
      <c r="D21" s="313"/>
      <c r="E21" s="314"/>
      <c r="F21" s="315"/>
      <c r="G21" s="179">
        <f>AEC!G7/AEC!G$13</f>
        <v>0.6770833333333334</v>
      </c>
      <c r="H21" s="179">
        <f>AEC!H7/AEC!H$13</f>
        <v>0.6565656565656566</v>
      </c>
      <c r="I21" s="180">
        <f>AEC!I7/AEC!I$13</f>
        <v>0.6666666666666666</v>
      </c>
      <c r="J21" s="458">
        <f>AEC!J7/AEC!J$13</f>
        <v>0.6977415944529237</v>
      </c>
      <c r="K21" s="459">
        <f>AEC!K7/AEC!K$13</f>
        <v>0.6961480774982799</v>
      </c>
      <c r="L21" s="460">
        <f>AEC!L7/AEC!L$13</f>
        <v>0.6758093367957442</v>
      </c>
      <c r="M21" s="458">
        <f>AEC!M7/AEC!M$13</f>
        <v>0.6666689569198385</v>
      </c>
      <c r="N21" s="136">
        <f>AEC!N7/AEC!N$13</f>
        <v>0.6968454698773195</v>
      </c>
      <c r="O21" s="136">
        <f>AEC!O7/AEC!O$13</f>
        <v>0.6710646163121797</v>
      </c>
      <c r="P21" s="224">
        <f>AEC!P7/AEC!P$13</f>
        <v>0.6819465382699686</v>
      </c>
      <c r="Q21" s="84">
        <f>AEC!Q7/AEC!Q$13</f>
        <v>0.7376305270784974</v>
      </c>
      <c r="R21" s="85">
        <f>AEC!R7/AEC!R$13</f>
        <v>0.7131813030373134</v>
      </c>
      <c r="S21" s="228">
        <f>AEC!S7/AEC!S$13</f>
        <v>0.6406882096214317</v>
      </c>
      <c r="T21" s="232">
        <f>AEC!T7/AEC!T$13</f>
        <v>0.6580020895560101</v>
      </c>
      <c r="U21" s="235">
        <f>AEC!U7/AEC!U$13</f>
        <v>0.7257651007544204</v>
      </c>
      <c r="V21" s="86">
        <f>AEC!V7/AEC!V$13</f>
        <v>0.647585492989622</v>
      </c>
      <c r="W21" s="86">
        <f>AEC!W7/AEC!W$13</f>
        <v>0.6955048345155936</v>
      </c>
    </row>
    <row r="22" spans="1:23" ht="16.5" customHeight="1" thickTop="1">
      <c r="A22" s="106"/>
      <c r="B22" s="100" t="s">
        <v>13</v>
      </c>
      <c r="C22" s="449"/>
      <c r="D22" s="316"/>
      <c r="E22" s="317"/>
      <c r="F22" s="318"/>
      <c r="G22" s="181">
        <f>AEC!G8/AEC!G$13</f>
        <v>0.2734375</v>
      </c>
      <c r="H22" s="181">
        <f>AEC!H8/AEC!H$13</f>
        <v>0.2676767676767677</v>
      </c>
      <c r="I22" s="452">
        <f>AEC!I8/AEC!I$13</f>
        <v>0.2705128205128205</v>
      </c>
      <c r="J22" s="461">
        <f>AEC!J8/AEC!J$13</f>
        <v>0.3082574155686507</v>
      </c>
      <c r="K22" s="462">
        <f>AEC!K8/AEC!K$13</f>
        <v>0.33207746691944334</v>
      </c>
      <c r="L22" s="463">
        <f>AEC!L8/AEC!L$13</f>
        <v>0.3173989146082925</v>
      </c>
      <c r="M22" s="461">
        <f>AEC!M8/AEC!M$13</f>
        <v>0.3179445345061548</v>
      </c>
      <c r="N22" s="137">
        <f>AEC!N8/AEC!N$13</f>
        <v>0.3216527756527663</v>
      </c>
      <c r="O22" s="137">
        <f>AEC!O8/AEC!O$13</f>
        <v>0.31768214287022195</v>
      </c>
      <c r="P22" s="225">
        <f>AEC!P8/AEC!P$13</f>
        <v>0.31935811980998896</v>
      </c>
      <c r="Q22" s="87">
        <f>AEC!Q8/AEC!Q$13</f>
        <v>0.35770113750892385</v>
      </c>
      <c r="R22" s="88">
        <f>AEC!R8/AEC!R$13</f>
        <v>0.3581273846440268</v>
      </c>
      <c r="S22" s="216">
        <f>AEC!S8/AEC!S$13</f>
        <v>0.3284895568118132</v>
      </c>
      <c r="T22" s="218">
        <f>AEC!T8/AEC!T$13</f>
        <v>0.2831624862306692</v>
      </c>
      <c r="U22" s="222">
        <f>AEC!U8/AEC!U$13</f>
        <v>0.35790799904239806</v>
      </c>
      <c r="V22" s="89">
        <f>AEC!V8/AEC!V$13</f>
        <v>0.31043273469976085</v>
      </c>
      <c r="W22" s="89">
        <f>AEC!W8/AEC!W$13</f>
        <v>0.33953218238329047</v>
      </c>
    </row>
    <row r="23" spans="1:23" ht="16.5" customHeight="1">
      <c r="A23" s="106" t="s">
        <v>61</v>
      </c>
      <c r="B23" s="101" t="s">
        <v>14</v>
      </c>
      <c r="C23" s="449"/>
      <c r="D23" s="316"/>
      <c r="E23" s="317"/>
      <c r="F23" s="318"/>
      <c r="G23" s="181">
        <f>AEC!G9/AEC!G$13</f>
        <v>0.036458333333333336</v>
      </c>
      <c r="H23" s="181">
        <f>AEC!H9/AEC!H$13</f>
        <v>0.03535353535353535</v>
      </c>
      <c r="I23" s="452">
        <f>AEC!I9/AEC!I$13</f>
        <v>0.035897435897435895</v>
      </c>
      <c r="J23" s="461">
        <f>AEC!J9/AEC!J$13</f>
        <v>0.029873769172173503</v>
      </c>
      <c r="K23" s="462">
        <f>AEC!K9/AEC!K$13</f>
        <v>0.027006365996679795</v>
      </c>
      <c r="L23" s="463">
        <f>AEC!L9/AEC!L$13</f>
        <v>0.026108239708259297</v>
      </c>
      <c r="M23" s="461">
        <f>AEC!M9/AEC!M$13</f>
        <v>0.025101832142545417</v>
      </c>
      <c r="N23" s="137">
        <f>AEC!N9/AEC!N$13</f>
        <v>0.028261266433349783</v>
      </c>
      <c r="O23" s="137">
        <f>AEC!O9/AEC!O$13</f>
        <v>0.02558581912435728</v>
      </c>
      <c r="P23" s="225">
        <f>AEC!P9/AEC!P$13</f>
        <v>0.02671510713435551</v>
      </c>
      <c r="Q23" s="87">
        <f>AEC!Q9/AEC!Q$13</f>
        <v>0.13917470332762275</v>
      </c>
      <c r="R23" s="88">
        <f>AEC!R9/AEC!R$13</f>
        <v>0.11619493351152735</v>
      </c>
      <c r="S23" s="216">
        <f>AEC!S9/AEC!S$13</f>
        <v>0.06777429897096149</v>
      </c>
      <c r="T23" s="219">
        <f>AEC!T9/AEC!T$13</f>
        <v>0.09895135270436704</v>
      </c>
      <c r="U23" s="222">
        <f>AEC!U9/AEC!U$13</f>
        <v>0.12802241623508212</v>
      </c>
      <c r="V23" s="89">
        <f>AEC!V9/AEC!V$13</f>
        <v>0.08019421726756083</v>
      </c>
      <c r="W23" s="89">
        <f>AEC!W9/AEC!W$13</f>
        <v>0.10950999239643963</v>
      </c>
    </row>
    <row r="24" spans="1:23" ht="16.5" customHeight="1">
      <c r="A24" s="105"/>
      <c r="B24" s="101" t="s">
        <v>22</v>
      </c>
      <c r="C24" s="449"/>
      <c r="D24" s="316"/>
      <c r="E24" s="317"/>
      <c r="F24" s="318"/>
      <c r="G24" s="181">
        <f>AEC!G10/AEC!G$13</f>
        <v>0.17708333333333334</v>
      </c>
      <c r="H24" s="181">
        <f>AEC!H10/AEC!H$13</f>
        <v>0.17676767676767677</v>
      </c>
      <c r="I24" s="452">
        <f>AEC!I10/AEC!I$13</f>
        <v>0.17692307692307693</v>
      </c>
      <c r="J24" s="461">
        <f>AEC!J10/AEC!J$13</f>
        <v>0.1973697375965662</v>
      </c>
      <c r="K24" s="462">
        <f>AEC!K10/AEC!K$13</f>
        <v>0.17938267834657373</v>
      </c>
      <c r="L24" s="463">
        <f>AEC!L10/AEC!L$13</f>
        <v>0.17133935870489408</v>
      </c>
      <c r="M24" s="461">
        <f>AEC!M10/AEC!M$13</f>
        <v>0.15770691713585072</v>
      </c>
      <c r="N24" s="137">
        <f>AEC!N10/AEC!N$13</f>
        <v>0.18725459838214323</v>
      </c>
      <c r="O24" s="137">
        <f>AEC!O10/AEC!O$13</f>
        <v>0.16426283391798238</v>
      </c>
      <c r="P24" s="225">
        <f>AEC!P10/AEC!P$13</f>
        <v>0.17396750044264575</v>
      </c>
      <c r="Q24" s="87">
        <f>AEC!Q10/AEC!Q$13</f>
        <v>0.17205944429658704</v>
      </c>
      <c r="R24" s="88">
        <f>AEC!R10/AEC!R$13</f>
        <v>0.1347748331526424</v>
      </c>
      <c r="S24" s="216">
        <f>AEC!S10/AEC!S$13</f>
        <v>0.1480077176265894</v>
      </c>
      <c r="T24" s="217">
        <f>AEC!T10/AEC!T$13</f>
        <v>0.1505079563320605</v>
      </c>
      <c r="U24" s="222">
        <f>AEC!U10/AEC!U$13</f>
        <v>0.1539648902197324</v>
      </c>
      <c r="V24" s="89">
        <f>AEC!V10/AEC!V$13</f>
        <v>0.14900373093527075</v>
      </c>
      <c r="W24" s="89">
        <f>AEC!W10/AEC!W$13</f>
        <v>0.15204461963903715</v>
      </c>
    </row>
    <row r="25" spans="1:23" ht="16.5" customHeight="1">
      <c r="A25" s="106"/>
      <c r="B25" s="102" t="s">
        <v>15</v>
      </c>
      <c r="C25" s="450"/>
      <c r="D25" s="319"/>
      <c r="E25" s="320"/>
      <c r="F25" s="321"/>
      <c r="G25" s="182">
        <f>AEC!G11/AEC!G$13</f>
        <v>0.09895833333333333</v>
      </c>
      <c r="H25" s="182">
        <f>AEC!H11/AEC!H$13</f>
        <v>0.10353535353535354</v>
      </c>
      <c r="I25" s="453">
        <f>AEC!I11/AEC!I$13</f>
        <v>0.10128205128205128</v>
      </c>
      <c r="J25" s="464">
        <f>AEC!J11/AEC!J$13</f>
        <v>0.08694474741138482</v>
      </c>
      <c r="K25" s="465">
        <f>AEC!K11/AEC!K$13</f>
        <v>0.08266307100994785</v>
      </c>
      <c r="L25" s="466">
        <f>AEC!L11/AEC!L$13</f>
        <v>0.08891107583198739</v>
      </c>
      <c r="M25" s="464">
        <f>AEC!M11/AEC!M$13</f>
        <v>0.07664007578026304</v>
      </c>
      <c r="N25" s="138">
        <f>AEC!N11/AEC!N$13</f>
        <v>0.08453691896818542</v>
      </c>
      <c r="O25" s="138">
        <f>AEC!O11/AEC!O$13</f>
        <v>0.08254126778355898</v>
      </c>
      <c r="P25" s="226">
        <f>AEC!P11/AEC!P$13</f>
        <v>0.08338361849903095</v>
      </c>
      <c r="Q25" s="87">
        <f>AEC!Q11/AEC!Q$13</f>
        <v>0.04249663268280354</v>
      </c>
      <c r="R25" s="88">
        <f>AEC!R11/AEC!R$13</f>
        <v>0.06900450218021803</v>
      </c>
      <c r="S25" s="216">
        <f>AEC!S11/AEC!S$13</f>
        <v>0.05119728636017663</v>
      </c>
      <c r="T25" s="218">
        <f>AEC!T11/AEC!T$13</f>
        <v>0.07754999158092002</v>
      </c>
      <c r="U25" s="222">
        <f>AEC!U11/AEC!U$13</f>
        <v>0.055361137993892785</v>
      </c>
      <c r="V25" s="89">
        <f>AEC!V11/AEC!V$13</f>
        <v>0.0616953420306939</v>
      </c>
      <c r="W25" s="89">
        <f>AEC!W11/AEC!W$13</f>
        <v>0.057812860457649606</v>
      </c>
    </row>
    <row r="26" spans="1:23" ht="16.5" customHeight="1" thickBot="1">
      <c r="A26" s="107"/>
      <c r="B26" s="108" t="s">
        <v>16</v>
      </c>
      <c r="C26" s="451"/>
      <c r="D26" s="322"/>
      <c r="E26" s="323"/>
      <c r="F26" s="324"/>
      <c r="G26" s="183">
        <f>AEC!G12/AEC!G$13</f>
        <v>0.09114583333333333</v>
      </c>
      <c r="H26" s="183">
        <f>AEC!H12/AEC!H$13</f>
        <v>0.07323232323232323</v>
      </c>
      <c r="I26" s="454">
        <f>AEC!I12/AEC!I$13</f>
        <v>0.08205128205128205</v>
      </c>
      <c r="J26" s="467">
        <f>AEC!J12/AEC!J$13</f>
        <v>0.07529592470414842</v>
      </c>
      <c r="K26" s="468">
        <f>AEC!K12/AEC!K$13</f>
        <v>0.07501849522563517</v>
      </c>
      <c r="L26" s="469">
        <f>AEC!L12/AEC!L$13</f>
        <v>0.07205174794231081</v>
      </c>
      <c r="M26" s="467">
        <f>AEC!M12/AEC!M$13</f>
        <v>0.08927559735502459</v>
      </c>
      <c r="N26" s="139">
        <f>AEC!N12/AEC!N$13</f>
        <v>0.07513991044087481</v>
      </c>
      <c r="O26" s="139">
        <f>AEC!O12/AEC!O$13</f>
        <v>0.08099255261605917</v>
      </c>
      <c r="P26" s="227">
        <f>AEC!P12/AEC!P$13</f>
        <v>0.07852219238394734</v>
      </c>
      <c r="Q26" s="112">
        <f>AEC!Q12/AEC!Q$13</f>
        <v>0.026198609262560256</v>
      </c>
      <c r="R26" s="113">
        <f>AEC!R12/AEC!R$13</f>
        <v>0.03507964954889893</v>
      </c>
      <c r="S26" s="229">
        <f>AEC!S12/AEC!S$13</f>
        <v>0.045219349851890946</v>
      </c>
      <c r="T26" s="233">
        <f>AEC!T12/AEC!T$13</f>
        <v>0.04783030270799346</v>
      </c>
      <c r="U26" s="236">
        <f>AEC!U12/AEC!U$13</f>
        <v>0.030508657263315093</v>
      </c>
      <c r="V26" s="114">
        <f>AEC!V12/AEC!V$13</f>
        <v>0.04625946805633565</v>
      </c>
      <c r="W26" s="114">
        <f>AEC!W12/AEC!W$13</f>
        <v>0.03660517963917684</v>
      </c>
    </row>
    <row r="27" spans="1:23" ht="16.5" customHeight="1">
      <c r="A27" s="103"/>
      <c r="B27" s="104" t="s">
        <v>11</v>
      </c>
      <c r="C27" s="447"/>
      <c r="D27" s="310"/>
      <c r="E27" s="311"/>
      <c r="F27" s="312"/>
      <c r="G27" s="177">
        <f>SSB!G6/SSB!G$13</f>
        <v>0.9844559585492227</v>
      </c>
      <c r="H27" s="177">
        <f>SSB!H6/SSB!H$13</f>
        <v>0.9843400447427293</v>
      </c>
      <c r="I27" s="178">
        <f>SSB!I6/SSB!I$13</f>
        <v>0.984375</v>
      </c>
      <c r="J27" s="455">
        <f>SSB!J6/SSB!J$13</f>
        <v>0.9983906860085275</v>
      </c>
      <c r="K27" s="456">
        <f>SSB!K6/SSB!K$13</f>
        <v>0.9846941459327208</v>
      </c>
      <c r="L27" s="470">
        <f>SSB!L6/SSB!L$13</f>
        <v>0.9983762516561108</v>
      </c>
      <c r="M27" s="455">
        <f>SSB!M6/SSB!M$13</f>
        <v>0.9902706598334402</v>
      </c>
      <c r="N27" s="135">
        <f>SSB!N6/SSB!N$13</f>
        <v>0.9899806622017984</v>
      </c>
      <c r="O27" s="135">
        <f>SSB!O6/SSB!O$13</f>
        <v>0.9929525923325766</v>
      </c>
      <c r="P27" s="223">
        <f>SSB!P6/SSB!P$13</f>
        <v>0.9918938962763665</v>
      </c>
      <c r="Q27" s="109">
        <f>SSB!Q6/SSB!Q$13</f>
        <v>0.9761021529442013</v>
      </c>
      <c r="R27" s="110">
        <f>SSB!R6/SSB!R$13</f>
        <v>0.9692465529716183</v>
      </c>
      <c r="S27" s="230">
        <f>SSB!S6/SSB!S$13</f>
        <v>0.9903714320627229</v>
      </c>
      <c r="T27" s="231">
        <f>SSB!T6/SSB!T$13</f>
        <v>0.9777040506937086</v>
      </c>
      <c r="U27" s="234">
        <f>SSB!U6/SSB!U$13</f>
        <v>0.9700510239527026</v>
      </c>
      <c r="V27" s="111">
        <f>SSB!V6/SSB!V$13</f>
        <v>0.9817906632620949</v>
      </c>
      <c r="W27" s="111">
        <f>SSB!W6/SSB!W$13</f>
        <v>0.9778036568712442</v>
      </c>
    </row>
    <row r="28" spans="1:23" ht="16.5" customHeight="1" thickBot="1">
      <c r="A28" s="105"/>
      <c r="B28" s="99" t="s">
        <v>12</v>
      </c>
      <c r="C28" s="448"/>
      <c r="D28" s="313"/>
      <c r="E28" s="314"/>
      <c r="F28" s="315"/>
      <c r="G28" s="179">
        <f>SSB!G7/SSB!G$13</f>
        <v>0.015544041450777202</v>
      </c>
      <c r="H28" s="179">
        <f>SSB!H7/SSB!H$13</f>
        <v>0.015659955257270694</v>
      </c>
      <c r="I28" s="180">
        <f>SSB!I7/SSB!I$13</f>
        <v>0.015625</v>
      </c>
      <c r="J28" s="458">
        <f>SSB!J7/SSB!J$13</f>
        <v>0.0016093139914726217</v>
      </c>
      <c r="K28" s="459">
        <f>SSB!K7/SSB!K$13</f>
        <v>0.015305854067279183</v>
      </c>
      <c r="L28" s="460">
        <f>SSB!L7/SSB!L$13</f>
        <v>0.0016237483438892042</v>
      </c>
      <c r="M28" s="458">
        <f>SSB!M7/SSB!M$13</f>
        <v>0.009729340166559899</v>
      </c>
      <c r="N28" s="136">
        <f>SSB!N7/SSB!N$13</f>
        <v>0.014524555591636366</v>
      </c>
      <c r="O28" s="136">
        <f>SSB!O7/SSB!O$13</f>
        <v>0.007047407667423332</v>
      </c>
      <c r="P28" s="224">
        <f>SSB!P7/SSB!P$13</f>
        <v>0.008106103723633604</v>
      </c>
      <c r="Q28" s="84">
        <f>SSB!Q7/SSB!Q$13</f>
        <v>0.023897847055798616</v>
      </c>
      <c r="R28" s="85">
        <f>SSB!R7/SSB!R$13</f>
        <v>0.03075344702838167</v>
      </c>
      <c r="S28" s="228">
        <f>SSB!S7/SSB!S$13</f>
        <v>0.009628567937277129</v>
      </c>
      <c r="T28" s="232">
        <f>SSB!T7/SSB!T$13</f>
        <v>0.02229594930629148</v>
      </c>
      <c r="U28" s="235">
        <f>SSB!U7/SSB!U$13</f>
        <v>0.030405405405405407</v>
      </c>
      <c r="V28" s="86">
        <f>SSB!V7/SSB!V$13</f>
        <v>0.018209336737905278</v>
      </c>
      <c r="W28" s="86">
        <f>SSB!W7/SSB!W$13</f>
        <v>0.0221963431287558</v>
      </c>
    </row>
    <row r="29" spans="1:23" ht="16.5" customHeight="1" thickTop="1">
      <c r="A29" s="106"/>
      <c r="B29" s="100" t="s">
        <v>13</v>
      </c>
      <c r="C29" s="449"/>
      <c r="D29" s="316"/>
      <c r="E29" s="317"/>
      <c r="F29" s="318"/>
      <c r="G29" s="181">
        <f>SSB!G8/SSB!G$13</f>
        <v>0</v>
      </c>
      <c r="H29" s="181">
        <f>SSB!H8/SSB!H$13</f>
        <v>0</v>
      </c>
      <c r="I29" s="452">
        <f>SSB!I8/SSB!I$13</f>
        <v>0</v>
      </c>
      <c r="J29" s="461">
        <f>SSB!J8/SSB!J$13</f>
        <v>0</v>
      </c>
      <c r="K29" s="462">
        <f>SSB!K8/SSB!K$13</f>
        <v>0</v>
      </c>
      <c r="L29" s="463">
        <f>SSB!L8/SSB!L$13</f>
        <v>0</v>
      </c>
      <c r="M29" s="461">
        <f>SSB!M8/SSB!M$13</f>
        <v>0</v>
      </c>
      <c r="N29" s="137">
        <f>SSB!N8/SSB!N$13</f>
        <v>0</v>
      </c>
      <c r="O29" s="137">
        <f>SSB!O8/SSB!O$13</f>
        <v>0</v>
      </c>
      <c r="P29" s="225">
        <f>SSB!P8/SSB!P$13</f>
        <v>0</v>
      </c>
      <c r="Q29" s="87">
        <f>SSB!Q8/SSB!Q$13</f>
        <v>0</v>
      </c>
      <c r="R29" s="88">
        <f>SSB!R8/SSB!R$13</f>
        <v>0</v>
      </c>
      <c r="S29" s="216">
        <f>SSB!S8/SSB!S$13</f>
        <v>0</v>
      </c>
      <c r="T29" s="218">
        <f>SSB!T8/SSB!T$13</f>
        <v>0</v>
      </c>
      <c r="U29" s="222">
        <f>SSB!U8/SSB!U$13</f>
        <v>0</v>
      </c>
      <c r="V29" s="89">
        <f>SSB!V8/SSB!V$13</f>
        <v>0</v>
      </c>
      <c r="W29" s="89">
        <f>SSB!W8/SSB!W$13</f>
        <v>0</v>
      </c>
    </row>
    <row r="30" spans="1:23" ht="16.5" customHeight="1">
      <c r="A30" s="106" t="s">
        <v>62</v>
      </c>
      <c r="B30" s="101" t="s">
        <v>14</v>
      </c>
      <c r="C30" s="449"/>
      <c r="D30" s="316"/>
      <c r="E30" s="317"/>
      <c r="F30" s="318"/>
      <c r="G30" s="181">
        <f>SSB!G9/SSB!G$13</f>
        <v>0</v>
      </c>
      <c r="H30" s="181">
        <f>SSB!H9/SSB!H$13</f>
        <v>0</v>
      </c>
      <c r="I30" s="452">
        <f>SSB!I9/SSB!I$13</f>
        <v>0</v>
      </c>
      <c r="J30" s="461">
        <f>SSB!J9/SSB!J$13</f>
        <v>0</v>
      </c>
      <c r="K30" s="462">
        <f>SSB!K9/SSB!K$13</f>
        <v>0</v>
      </c>
      <c r="L30" s="463">
        <f>SSB!L9/SSB!L$13</f>
        <v>0</v>
      </c>
      <c r="M30" s="461">
        <f>SSB!M9/SSB!M$13</f>
        <v>0</v>
      </c>
      <c r="N30" s="137">
        <f>SSB!N9/SSB!N$13</f>
        <v>0</v>
      </c>
      <c r="O30" s="137">
        <f>SSB!O9/SSB!O$13</f>
        <v>0</v>
      </c>
      <c r="P30" s="225">
        <f>SSB!P9/SSB!P$13</f>
        <v>0</v>
      </c>
      <c r="Q30" s="87">
        <f>SSB!Q9/SSB!Q$13</f>
        <v>0</v>
      </c>
      <c r="R30" s="88">
        <f>SSB!R9/SSB!R$13</f>
        <v>0</v>
      </c>
      <c r="S30" s="216">
        <f>SSB!S9/SSB!S$13</f>
        <v>0</v>
      </c>
      <c r="T30" s="219">
        <f>SSB!T9/SSB!T$13</f>
        <v>0</v>
      </c>
      <c r="U30" s="222">
        <f>SSB!U9/SSB!U$13</f>
        <v>0</v>
      </c>
      <c r="V30" s="89">
        <f>SSB!V9/SSB!V$13</f>
        <v>0</v>
      </c>
      <c r="W30" s="89">
        <f>SSB!W9/SSB!W$13</f>
        <v>0</v>
      </c>
    </row>
    <row r="31" spans="1:23" ht="16.5" customHeight="1">
      <c r="A31" s="105"/>
      <c r="B31" s="101" t="s">
        <v>22</v>
      </c>
      <c r="C31" s="449"/>
      <c r="D31" s="316"/>
      <c r="E31" s="317"/>
      <c r="F31" s="318"/>
      <c r="G31" s="181">
        <f>SSB!G10/SSB!G$13</f>
        <v>0</v>
      </c>
      <c r="H31" s="181">
        <f>SSB!H10/SSB!H$13</f>
        <v>0</v>
      </c>
      <c r="I31" s="452">
        <f>SSB!I10/SSB!I$13</f>
        <v>0</v>
      </c>
      <c r="J31" s="461">
        <f>SSB!J10/SSB!J$13</f>
        <v>0</v>
      </c>
      <c r="K31" s="462">
        <f>SSB!K10/SSB!K$13</f>
        <v>0</v>
      </c>
      <c r="L31" s="463">
        <f>SSB!L10/SSB!L$13</f>
        <v>0</v>
      </c>
      <c r="M31" s="461">
        <f>SSB!M10/SSB!M$13</f>
        <v>0</v>
      </c>
      <c r="N31" s="137">
        <f>SSB!N10/SSB!N$13</f>
        <v>0</v>
      </c>
      <c r="O31" s="137">
        <f>SSB!O10/SSB!O$13</f>
        <v>0</v>
      </c>
      <c r="P31" s="225">
        <f>SSB!P10/SSB!P$13</f>
        <v>0</v>
      </c>
      <c r="Q31" s="87">
        <f>SSB!Q10/SSB!Q$13</f>
        <v>0</v>
      </c>
      <c r="R31" s="88">
        <f>SSB!R10/SSB!R$13</f>
        <v>0</v>
      </c>
      <c r="S31" s="216">
        <f>SSB!S10/SSB!S$13</f>
        <v>0</v>
      </c>
      <c r="T31" s="217">
        <f>SSB!T10/SSB!T$13</f>
        <v>0</v>
      </c>
      <c r="U31" s="222">
        <f>SSB!U10/SSB!U$13</f>
        <v>0</v>
      </c>
      <c r="V31" s="89">
        <f>SSB!V10/SSB!V$13</f>
        <v>0</v>
      </c>
      <c r="W31" s="89">
        <f>SSB!W10/SSB!W$13</f>
        <v>0</v>
      </c>
    </row>
    <row r="32" spans="1:23" ht="16.5" customHeight="1">
      <c r="A32" s="106"/>
      <c r="B32" s="102" t="s">
        <v>15</v>
      </c>
      <c r="C32" s="450"/>
      <c r="D32" s="319"/>
      <c r="E32" s="320"/>
      <c r="F32" s="321"/>
      <c r="G32" s="182">
        <f>SSB!G11/SSB!G$13</f>
        <v>0</v>
      </c>
      <c r="H32" s="182">
        <f>SSB!H11/SSB!H$13</f>
        <v>0</v>
      </c>
      <c r="I32" s="453">
        <f>SSB!I11/SSB!I$13</f>
        <v>0</v>
      </c>
      <c r="J32" s="464">
        <f>SSB!J11/SSB!J$13</f>
        <v>0</v>
      </c>
      <c r="K32" s="465">
        <f>SSB!K11/SSB!K$13</f>
        <v>0</v>
      </c>
      <c r="L32" s="466">
        <f>SSB!L11/SSB!L$13</f>
        <v>0</v>
      </c>
      <c r="M32" s="464">
        <f>SSB!M11/SSB!M$13</f>
        <v>0</v>
      </c>
      <c r="N32" s="138">
        <f>SSB!N11/SSB!N$13</f>
        <v>0</v>
      </c>
      <c r="O32" s="138">
        <f>SSB!O11/SSB!O$13</f>
        <v>0</v>
      </c>
      <c r="P32" s="226">
        <f>SSB!P11/SSB!P$13</f>
        <v>0</v>
      </c>
      <c r="Q32" s="87">
        <f>SSB!Q11/SSB!Q$13</f>
        <v>0.00029755550038265894</v>
      </c>
      <c r="R32" s="88">
        <f>SSB!R11/SSB!R$13</f>
        <v>0.0002815180892685207</v>
      </c>
      <c r="S32" s="216">
        <f>SSB!S11/SSB!S$13</f>
        <v>0.00013221818810986978</v>
      </c>
      <c r="T32" s="218">
        <f>SSB!T11/SSB!T$13</f>
        <v>0.0007899331750050441</v>
      </c>
      <c r="U32" s="222">
        <f>SSB!U11/SSB!U$13</f>
        <v>0.0002874375</v>
      </c>
      <c r="V32" s="89">
        <f>SSB!V11/SSB!V$13</f>
        <v>0.0005777483316216697</v>
      </c>
      <c r="W32" s="89">
        <f>SSB!W11/SSB!W$13</f>
        <v>0.00045943520039358883</v>
      </c>
    </row>
    <row r="33" spans="1:23" ht="16.5" customHeight="1" thickBot="1">
      <c r="A33" s="107"/>
      <c r="B33" s="108" t="s">
        <v>16</v>
      </c>
      <c r="C33" s="451"/>
      <c r="D33" s="322"/>
      <c r="E33" s="323"/>
      <c r="F33" s="324"/>
      <c r="G33" s="183">
        <f>SSB!G12/SSB!G$13</f>
        <v>0.015544041450777202</v>
      </c>
      <c r="H33" s="183">
        <f>SSB!H12/SSB!H$13</f>
        <v>0.015659955257270694</v>
      </c>
      <c r="I33" s="454">
        <f>SSB!I12/SSB!I$13</f>
        <v>0.015625</v>
      </c>
      <c r="J33" s="467">
        <f>SSB!J12/SSB!J$13</f>
        <v>0.0016093139914726217</v>
      </c>
      <c r="K33" s="468">
        <f>SSB!K12/SSB!K$13</f>
        <v>0.015305854067279183</v>
      </c>
      <c r="L33" s="469">
        <f>SSB!L12/SSB!L$13</f>
        <v>0.0016237483438892042</v>
      </c>
      <c r="M33" s="467">
        <f>SSB!M12/SSB!M$13</f>
        <v>0.009729340166559899</v>
      </c>
      <c r="N33" s="139">
        <f>SSB!N12/SSB!N$13</f>
        <v>0.014524555591636366</v>
      </c>
      <c r="O33" s="139">
        <f>SSB!O12/SSB!O$13</f>
        <v>0.007047407667423332</v>
      </c>
      <c r="P33" s="227">
        <f>SSB!P12/SSB!P$13</f>
        <v>0.008106103723633604</v>
      </c>
      <c r="Q33" s="112">
        <f>SSB!Q12/SSB!Q$13</f>
        <v>0.023600291555415955</v>
      </c>
      <c r="R33" s="113">
        <f>SSB!R12/SSB!R$13</f>
        <v>0.030471928939113144</v>
      </c>
      <c r="S33" s="229">
        <f>SSB!S12/SSB!S$13</f>
        <v>0.009496349749167257</v>
      </c>
      <c r="T33" s="233">
        <f>SSB!T12/SSB!T$13</f>
        <v>0.021506016131286432</v>
      </c>
      <c r="U33" s="236">
        <f>SSB!U12/SSB!U$13</f>
        <v>0.030405405405405407</v>
      </c>
      <c r="V33" s="114">
        <f>SSB!V12/SSB!V$13</f>
        <v>0.017631588406283608</v>
      </c>
      <c r="W33" s="114">
        <f>SSB!W12/SSB!W$13</f>
        <v>0.021736907928362213</v>
      </c>
    </row>
    <row r="34" spans="1:23" ht="16.5" customHeight="1">
      <c r="A34" s="103"/>
      <c r="B34" s="104" t="s">
        <v>11</v>
      </c>
      <c r="C34" s="447"/>
      <c r="D34" s="310"/>
      <c r="E34" s="311"/>
      <c r="F34" s="312"/>
      <c r="G34" s="177">
        <f>HCB!G6/HCB!G$13</f>
        <v>0.4831081081081081</v>
      </c>
      <c r="H34" s="177">
        <f>HCB!H6/HCB!H$13</f>
        <v>0.4355300859598854</v>
      </c>
      <c r="I34" s="178">
        <f>HCB!I6/HCB!I$13</f>
        <v>0.4573643410852713</v>
      </c>
      <c r="J34" s="455">
        <f>HCB!J6/HCB!J$13</f>
        <v>0.4767910892924168</v>
      </c>
      <c r="K34" s="456">
        <f>HCB!K6/HCB!K$13</f>
        <v>0.4980910355632613</v>
      </c>
      <c r="L34" s="470">
        <f>HCB!L6/HCB!L$13</f>
        <v>0.4519729872064362</v>
      </c>
      <c r="M34" s="455">
        <f>HCB!M6/HCB!M$13</f>
        <v>0.4445617740232312</v>
      </c>
      <c r="N34" s="135">
        <f>HCB!N6/HCB!N$13</f>
        <v>0.4878784604876051</v>
      </c>
      <c r="O34" s="135">
        <f>HCB!O6/HCB!O$13</f>
        <v>0.4484271577275053</v>
      </c>
      <c r="P34" s="223">
        <f>HCB!P6/HCB!P$13</f>
        <v>0.4669265613409302</v>
      </c>
      <c r="Q34" s="109">
        <f>HCB!Q6/HCB!Q$13</f>
        <v>0.39580583076835285</v>
      </c>
      <c r="R34" s="110">
        <f>HCB!R6/HCB!R$13</f>
        <v>0.47974801721796234</v>
      </c>
      <c r="S34" s="230">
        <f>HCB!S6/HCB!S$13</f>
        <v>0.41956847811359493</v>
      </c>
      <c r="T34" s="231">
        <f>HCB!T6/HCB!T$13</f>
        <v>0.46769075613129935</v>
      </c>
      <c r="U34" s="234">
        <f>HCB!U6/HCB!U$13</f>
        <v>0.4420756431338466</v>
      </c>
      <c r="V34" s="111">
        <f>HCB!V6/HCB!V$13</f>
        <v>0.4426609912677538</v>
      </c>
      <c r="W34" s="111">
        <f>HCB!W6/HCB!W$13</f>
        <v>0.4423602716774403</v>
      </c>
    </row>
    <row r="35" spans="1:23" ht="16.5" customHeight="1" thickBot="1">
      <c r="A35" s="105"/>
      <c r="B35" s="99" t="s">
        <v>12</v>
      </c>
      <c r="C35" s="448"/>
      <c r="D35" s="313"/>
      <c r="E35" s="314"/>
      <c r="F35" s="315"/>
      <c r="G35" s="179">
        <f>HCB!G7/HCB!G$13</f>
        <v>0.5168918918918919</v>
      </c>
      <c r="H35" s="179">
        <f>HCB!H7/HCB!H$13</f>
        <v>0.5644699140401146</v>
      </c>
      <c r="I35" s="180">
        <f>HCB!I7/HCB!I$13</f>
        <v>0.5426356589147286</v>
      </c>
      <c r="J35" s="458">
        <f>HCB!J7/HCB!J$13</f>
        <v>0.5232089107075832</v>
      </c>
      <c r="K35" s="459">
        <f>HCB!K7/HCB!K$13</f>
        <v>0.5019089644367388</v>
      </c>
      <c r="L35" s="460">
        <f>HCB!L7/HCB!L$13</f>
        <v>0.5480270127935639</v>
      </c>
      <c r="M35" s="458">
        <f>HCB!M7/HCB!M$13</f>
        <v>0.5554382259767687</v>
      </c>
      <c r="N35" s="136">
        <f>HCB!N7/HCB!N$13</f>
        <v>0.5121215395123951</v>
      </c>
      <c r="O35" s="136">
        <f>HCB!O7/HCB!O$13</f>
        <v>0.5515728422724946</v>
      </c>
      <c r="P35" s="224">
        <f>HCB!P7/HCB!P$13</f>
        <v>0.5330734386590698</v>
      </c>
      <c r="Q35" s="84">
        <f>HCB!Q7/HCB!Q$13</f>
        <v>0.6041941692316473</v>
      </c>
      <c r="R35" s="85">
        <f>HCB!R7/HCB!R$13</f>
        <v>0.5202519827820377</v>
      </c>
      <c r="S35" s="228">
        <f>HCB!S7/HCB!S$13</f>
        <v>0.580431521886405</v>
      </c>
      <c r="T35" s="232">
        <f>HCB!T7/HCB!T$13</f>
        <v>0.5323092438687006</v>
      </c>
      <c r="U35" s="235">
        <f>HCB!U7/HCB!U$13</f>
        <v>0.5579243568661532</v>
      </c>
      <c r="V35" s="86">
        <f>HCB!V7/HCB!V$13</f>
        <v>0.5573390087322462</v>
      </c>
      <c r="W35" s="86">
        <f>HCB!W7/HCB!W$13</f>
        <v>0.5576397283225596</v>
      </c>
    </row>
    <row r="36" spans="1:23" ht="16.5" customHeight="1" thickTop="1">
      <c r="A36" s="106"/>
      <c r="B36" s="100" t="s">
        <v>13</v>
      </c>
      <c r="C36" s="449"/>
      <c r="D36" s="316"/>
      <c r="E36" s="317"/>
      <c r="F36" s="318"/>
      <c r="G36" s="181">
        <f>HCB!G8/HCB!G$13</f>
        <v>0.15878378378378377</v>
      </c>
      <c r="H36" s="181">
        <f>HCB!H8/HCB!H$13</f>
        <v>0.16045845272206305</v>
      </c>
      <c r="I36" s="452">
        <f>HCB!I8/HCB!I$13</f>
        <v>0.15968992248062017</v>
      </c>
      <c r="J36" s="461">
        <f>HCB!J8/HCB!J$13</f>
        <v>0.17556159465440727</v>
      </c>
      <c r="K36" s="462">
        <f>HCB!K8/HCB!K$13</f>
        <v>0.16552818038557554</v>
      </c>
      <c r="L36" s="463">
        <f>HCB!L8/HCB!L$13</f>
        <v>0.15910149335385423</v>
      </c>
      <c r="M36" s="461">
        <f>HCB!M8/HCB!M$13</f>
        <v>0.18013541213739984</v>
      </c>
      <c r="N36" s="137">
        <f>HCB!N8/HCB!N$13</f>
        <v>0.17033884963246762</v>
      </c>
      <c r="O36" s="137">
        <f>HCB!O8/HCB!O$13</f>
        <v>0.16916498598811688</v>
      </c>
      <c r="P36" s="225">
        <f>HCB!P8/HCB!P$13</f>
        <v>0.16971543111475876</v>
      </c>
      <c r="Q36" s="87">
        <f>HCB!Q8/HCB!Q$13</f>
        <v>0.18726165765653052</v>
      </c>
      <c r="R36" s="88">
        <f>HCB!R8/HCB!R$13</f>
        <v>0.18535111013415403</v>
      </c>
      <c r="S36" s="216">
        <f>HCB!S8/HCB!S$13</f>
        <v>0.18391350698489597</v>
      </c>
      <c r="T36" s="218">
        <f>HCB!T8/HCB!T$13</f>
        <v>0.19846579267018047</v>
      </c>
      <c r="U36" s="222">
        <f>HCB!U8/HCB!U$13</f>
        <v>0.1862085438514858</v>
      </c>
      <c r="V36" s="89">
        <f>HCB!V8/HCB!V$13</f>
        <v>0.19089673517884964</v>
      </c>
      <c r="W36" s="89">
        <f>HCB!W8/HCB!W$13</f>
        <v>0.18848820102009928</v>
      </c>
    </row>
    <row r="37" spans="1:23" ht="16.5" customHeight="1">
      <c r="A37" s="106" t="s">
        <v>63</v>
      </c>
      <c r="B37" s="101" t="s">
        <v>14</v>
      </c>
      <c r="C37" s="449"/>
      <c r="D37" s="316"/>
      <c r="E37" s="317"/>
      <c r="F37" s="318"/>
      <c r="G37" s="181">
        <f>HCB!G9/HCB!G$13</f>
        <v>0.17229729729729729</v>
      </c>
      <c r="H37" s="181">
        <f>HCB!H9/HCB!H$13</f>
        <v>0.22063037249283668</v>
      </c>
      <c r="I37" s="452">
        <f>HCB!I9/HCB!I$13</f>
        <v>0.19844961240310077</v>
      </c>
      <c r="J37" s="461">
        <f>HCB!J9/HCB!J$13</f>
        <v>0.17671402643288558</v>
      </c>
      <c r="K37" s="462">
        <f>HCB!K9/HCB!K$13</f>
        <v>0.17472097344122012</v>
      </c>
      <c r="L37" s="463">
        <f>HCB!L9/HCB!L$13</f>
        <v>0.2196954521211126</v>
      </c>
      <c r="M37" s="461">
        <f>HCB!M9/HCB!M$13</f>
        <v>0.22355425802844897</v>
      </c>
      <c r="N37" s="137">
        <f>HCB!N9/HCB!N$13</f>
        <v>0.17567657225111039</v>
      </c>
      <c r="O37" s="137">
        <f>HCB!O9/HCB!O$13</f>
        <v>0.22154166371987125</v>
      </c>
      <c r="P37" s="225">
        <f>HCB!P9/HCB!P$13</f>
        <v>0.20003472277024573</v>
      </c>
      <c r="Q37" s="87">
        <f>HCB!Q9/HCB!Q$13</f>
        <v>0.2530188492942678</v>
      </c>
      <c r="R37" s="88">
        <f>HCB!R9/HCB!R$13</f>
        <v>0.20563054939598638</v>
      </c>
      <c r="S37" s="216">
        <f>HCB!S9/HCB!S$13</f>
        <v>0.2502612176282969</v>
      </c>
      <c r="T37" s="219">
        <f>HCB!T9/HCB!T$13</f>
        <v>0.18984067200049715</v>
      </c>
      <c r="U37" s="222">
        <f>HCB!U9/HCB!U$13</f>
        <v>0.22689792205430984</v>
      </c>
      <c r="V37" s="89">
        <f>HCB!V9/HCB!V$13</f>
        <v>0.22126711547506758</v>
      </c>
      <c r="W37" s="89">
        <f>HCB!W9/HCB!W$13</f>
        <v>0.22415991336671146</v>
      </c>
    </row>
    <row r="38" spans="1:23" ht="16.5" customHeight="1">
      <c r="A38" s="105"/>
      <c r="B38" s="101" t="s">
        <v>22</v>
      </c>
      <c r="C38" s="449"/>
      <c r="D38" s="316"/>
      <c r="E38" s="317"/>
      <c r="F38" s="318"/>
      <c r="G38" s="181">
        <f>HCB!G10/HCB!G$13</f>
        <v>0.037162162162162164</v>
      </c>
      <c r="H38" s="181">
        <f>HCB!H10/HCB!H$13</f>
        <v>0.04011461318051576</v>
      </c>
      <c r="I38" s="452">
        <f>HCB!I10/HCB!I$13</f>
        <v>0.03875968992248062</v>
      </c>
      <c r="J38" s="461">
        <f>HCB!J10/HCB!J$13</f>
        <v>0.03842731155590995</v>
      </c>
      <c r="K38" s="462">
        <f>HCB!K10/HCB!K$13</f>
        <v>0.03598684068865689</v>
      </c>
      <c r="L38" s="463">
        <f>HCB!L10/HCB!L$13</f>
        <v>0.03516047981867318</v>
      </c>
      <c r="M38" s="461">
        <f>HCB!M10/HCB!M$13</f>
        <v>0.03503323187775638</v>
      </c>
      <c r="N38" s="137">
        <f>HCB!N10/HCB!N$13</f>
        <v>0.037156960633320295</v>
      </c>
      <c r="O38" s="137">
        <f>HCB!O10/HCB!O$13</f>
        <v>0.03509959916541407</v>
      </c>
      <c r="P38" s="225">
        <f>HCB!P10/HCB!P$13</f>
        <v>0.03606433182341893</v>
      </c>
      <c r="Q38" s="87">
        <f>HCB!Q10/HCB!Q$13</f>
        <v>0.040076779718322394</v>
      </c>
      <c r="R38" s="88">
        <f>HCB!R10/HCB!R$13</f>
        <v>0.03229556979693473</v>
      </c>
      <c r="S38" s="216">
        <f>HCB!S10/HCB!S$13</f>
        <v>0.031217040287728696</v>
      </c>
      <c r="T38" s="217">
        <f>HCB!T10/HCB!T$13</f>
        <v>0.02820757113248821</v>
      </c>
      <c r="U38" s="222">
        <f>HCB!U10/HCB!U$13</f>
        <v>0.035787695310743176</v>
      </c>
      <c r="V38" s="89">
        <f>HCB!V10/HCB!V$13</f>
        <v>0.02977288159622082</v>
      </c>
      <c r="W38" s="89">
        <f>HCB!W10/HCB!W$13</f>
        <v>0.03286296117667455</v>
      </c>
    </row>
    <row r="39" spans="1:23" ht="16.5" customHeight="1">
      <c r="A39" s="106"/>
      <c r="B39" s="102" t="s">
        <v>15</v>
      </c>
      <c r="C39" s="450"/>
      <c r="D39" s="319"/>
      <c r="E39" s="320"/>
      <c r="F39" s="321"/>
      <c r="G39" s="182">
        <f>HCB!G11/HCB!G$13</f>
        <v>0.13851351351351351</v>
      </c>
      <c r="H39" s="182">
        <f>HCB!H11/HCB!H$13</f>
        <v>0.1318051575931232</v>
      </c>
      <c r="I39" s="453">
        <f>HCB!I11/HCB!I$13</f>
        <v>0.13488372093023257</v>
      </c>
      <c r="J39" s="464">
        <f>HCB!J11/HCB!J$13</f>
        <v>0.1253322471537903</v>
      </c>
      <c r="K39" s="465">
        <f>HCB!K11/HCB!K$13</f>
        <v>0.115402620363256</v>
      </c>
      <c r="L39" s="466">
        <f>HCB!L11/HCB!L$13</f>
        <v>0.12045251557193352</v>
      </c>
      <c r="M39" s="464">
        <f>HCB!M11/HCB!M$13</f>
        <v>0.10572085222684638</v>
      </c>
      <c r="N39" s="138">
        <f>HCB!N11/HCB!N$13</f>
        <v>0.12016352716471522</v>
      </c>
      <c r="O39" s="138">
        <f>HCB!O11/HCB!O$13</f>
        <v>0.11340428137984866</v>
      </c>
      <c r="P39" s="226">
        <f>HCB!P11/HCB!P$13</f>
        <v>0.11657380956138827</v>
      </c>
      <c r="Q39" s="87">
        <f>HCB!Q11/HCB!Q$13</f>
        <v>0.11768713340098105</v>
      </c>
      <c r="R39" s="88">
        <f>HCB!R11/HCB!R$13</f>
        <v>0.09076140983814117</v>
      </c>
      <c r="S39" s="216">
        <f>HCB!S11/HCB!S$13</f>
        <v>0.1116444067395842</v>
      </c>
      <c r="T39" s="218">
        <f>HCB!T11/HCB!T$13</f>
        <v>0.1061339447478833</v>
      </c>
      <c r="U39" s="222">
        <f>HCB!U11/HCB!U$13</f>
        <v>0.10284539255824468</v>
      </c>
      <c r="V39" s="89">
        <f>HCB!V11/HCB!V$13</f>
        <v>0.10900009268649576</v>
      </c>
      <c r="W39" s="89">
        <f>HCB!W11/HCB!W$13</f>
        <v>0.10583814718115021</v>
      </c>
    </row>
    <row r="40" spans="1:23" ht="16.5" customHeight="1" thickBot="1">
      <c r="A40" s="107"/>
      <c r="B40" s="108" t="s">
        <v>16</v>
      </c>
      <c r="C40" s="451"/>
      <c r="D40" s="322"/>
      <c r="E40" s="323"/>
      <c r="F40" s="324"/>
      <c r="G40" s="183">
        <f>HCB!G12/HCB!G$13</f>
        <v>0.010135135135135136</v>
      </c>
      <c r="H40" s="183">
        <f>HCB!H12/HCB!H$13</f>
        <v>0.011461318051575931</v>
      </c>
      <c r="I40" s="454">
        <f>HCB!I12/HCB!I$13</f>
        <v>0.010852713178294573</v>
      </c>
      <c r="J40" s="467">
        <f>HCB!J12/HCB!J$13</f>
        <v>0.007173730910590167</v>
      </c>
      <c r="K40" s="468">
        <f>HCB!K12/HCB!K$13</f>
        <v>0.010270349558030311</v>
      </c>
      <c r="L40" s="469">
        <f>HCB!L12/HCB!L$13</f>
        <v>0.013617071927990302</v>
      </c>
      <c r="M40" s="467">
        <f>HCB!M12/HCB!M$13</f>
        <v>0.010994471706317161</v>
      </c>
      <c r="N40" s="139">
        <f>HCB!N12/HCB!N$13</f>
        <v>0.008785629830781638</v>
      </c>
      <c r="O40" s="139">
        <f>HCB!O12/HCB!O$13</f>
        <v>0.012362312019243786</v>
      </c>
      <c r="P40" s="227">
        <f>HCB!P12/HCB!P$13</f>
        <v>0.010685143389258037</v>
      </c>
      <c r="Q40" s="112">
        <f>HCB!Q12/HCB!Q$13</f>
        <v>0.006149749161545498</v>
      </c>
      <c r="R40" s="113">
        <f>HCB!R12/HCB!R$13</f>
        <v>0.006213343616821371</v>
      </c>
      <c r="S40" s="229">
        <f>HCB!S12/HCB!S$13</f>
        <v>0.0033953502458993648</v>
      </c>
      <c r="T40" s="233">
        <f>HCB!T12/HCB!T$13</f>
        <v>0.009661263317651471</v>
      </c>
      <c r="U40" s="236">
        <f>HCB!U12/HCB!U$13</f>
        <v>0.006184803091369768</v>
      </c>
      <c r="V40" s="114">
        <f>HCB!V12/HCB!V$13</f>
        <v>0.006402183795612395</v>
      </c>
      <c r="W40" s="114">
        <f>HCB!W12/HCB!W$13</f>
        <v>0.00629050557792413</v>
      </c>
    </row>
    <row r="41" spans="1:23" ht="16.5" customHeight="1">
      <c r="A41" s="105"/>
      <c r="B41" s="495" t="s">
        <v>11</v>
      </c>
      <c r="C41" s="449"/>
      <c r="D41" s="316"/>
      <c r="E41" s="317"/>
      <c r="F41" s="318"/>
      <c r="G41" s="181">
        <f>'その他'!G6/'その他'!G$13</f>
        <v>0.49065420560747663</v>
      </c>
      <c r="H41" s="181">
        <f>'その他'!H6/'その他'!H$13</f>
        <v>0.508130081300813</v>
      </c>
      <c r="I41" s="452">
        <f>'その他'!I6/'その他'!I$13</f>
        <v>0.5</v>
      </c>
      <c r="J41" s="461">
        <f>'その他'!J6/'その他'!J$13</f>
        <v>0.5474611642844336</v>
      </c>
      <c r="K41" s="462">
        <f>'その他'!K6/'その他'!K$13</f>
        <v>0.5564589147277832</v>
      </c>
      <c r="L41" s="463">
        <f>'その他'!L6/'その他'!L$13</f>
        <v>0.5272921782523048</v>
      </c>
      <c r="M41" s="461">
        <f>'その他'!M6/'その他'!M$13</f>
        <v>0.5391167899574086</v>
      </c>
      <c r="N41" s="137">
        <f>'その他'!N6/'その他'!N$13</f>
        <v>0.5523063181947863</v>
      </c>
      <c r="O41" s="137">
        <f>'その他'!O6/'その他'!O$13</f>
        <v>0.5327215877242223</v>
      </c>
      <c r="P41" s="225">
        <f>'その他'!P6/'その他'!P$13</f>
        <v>0.5430946660037137</v>
      </c>
      <c r="Q41" s="87">
        <v>0.8533222510145211</v>
      </c>
      <c r="R41" s="88">
        <v>1.142764014071963</v>
      </c>
      <c r="S41" s="216">
        <v>0.9861931893886203</v>
      </c>
      <c r="T41" s="218">
        <v>0.9716475412311751</v>
      </c>
      <c r="U41" s="222">
        <v>0.9876995826753606</v>
      </c>
      <c r="V41" s="89">
        <v>0.978907437670752</v>
      </c>
      <c r="W41" s="89">
        <v>0.9790881798089172</v>
      </c>
    </row>
    <row r="42" spans="1:23" ht="16.5" customHeight="1" thickBot="1">
      <c r="A42" s="105"/>
      <c r="B42" s="99" t="s">
        <v>12</v>
      </c>
      <c r="C42" s="448"/>
      <c r="D42" s="309"/>
      <c r="E42" s="314"/>
      <c r="F42" s="315"/>
      <c r="G42" s="179">
        <f>'その他'!G7/'その他'!G$13</f>
        <v>0.5093457943925234</v>
      </c>
      <c r="H42" s="179">
        <f>'その他'!H7/'その他'!H$13</f>
        <v>0.491869918699187</v>
      </c>
      <c r="I42" s="180">
        <f>'その他'!I7/'その他'!I$13</f>
        <v>0.5</v>
      </c>
      <c r="J42" s="458">
        <f>'その他'!J7/'その他'!J$13</f>
        <v>0.4525388357155664</v>
      </c>
      <c r="K42" s="459">
        <f>'その他'!K7/'その他'!K$13</f>
        <v>0.4435410852722168</v>
      </c>
      <c r="L42" s="460">
        <f>'その他'!L7/'その他'!L$13</f>
        <v>0.4727078217476951</v>
      </c>
      <c r="M42" s="458">
        <f>'その他'!M7/'その他'!M$13</f>
        <v>0.4608832100425913</v>
      </c>
      <c r="N42" s="136">
        <f>'その他'!N7/'その他'!N$13</f>
        <v>0.44769368180521363</v>
      </c>
      <c r="O42" s="136">
        <f>'その他'!O7/'その他'!O$13</f>
        <v>0.4672784122757777</v>
      </c>
      <c r="P42" s="224">
        <f>'その他'!P7/'その他'!P$13</f>
        <v>0.45690533399628636</v>
      </c>
      <c r="Q42" s="84">
        <v>0.14667774898547892</v>
      </c>
      <c r="R42" s="85">
        <v>-0.14276401407196293</v>
      </c>
      <c r="S42" s="228">
        <v>0.013806810611379684</v>
      </c>
      <c r="T42" s="232">
        <v>0.028352458768824872</v>
      </c>
      <c r="U42" s="235">
        <v>0.012300417324639401</v>
      </c>
      <c r="V42" s="86">
        <v>0.02109256232924823</v>
      </c>
      <c r="W42" s="86">
        <v>0.016728386890013533</v>
      </c>
    </row>
    <row r="43" spans="1:23" ht="16.5" customHeight="1" thickTop="1">
      <c r="A43" s="106"/>
      <c r="B43" s="100" t="s">
        <v>13</v>
      </c>
      <c r="C43" s="449"/>
      <c r="D43" s="316"/>
      <c r="E43" s="317"/>
      <c r="F43" s="318"/>
      <c r="G43" s="181">
        <f>'その他'!G8/'その他'!G$13</f>
        <v>0</v>
      </c>
      <c r="H43" s="181">
        <f>'その他'!H8/'その他'!H$13</f>
        <v>0</v>
      </c>
      <c r="I43" s="452">
        <f>'その他'!I8/'その他'!I$13</f>
        <v>0</v>
      </c>
      <c r="J43" s="461">
        <f>'その他'!J8/'その他'!J$13</f>
        <v>0</v>
      </c>
      <c r="K43" s="462">
        <f>'その他'!K8/'その他'!K$13</f>
        <v>0</v>
      </c>
      <c r="L43" s="463">
        <f>'その他'!L8/'その他'!L$13</f>
        <v>0</v>
      </c>
      <c r="M43" s="461">
        <f>'その他'!M8/'その他'!M$13</f>
        <v>0</v>
      </c>
      <c r="N43" s="137">
        <f>'その他'!N8/'その他'!N$13</f>
        <v>0</v>
      </c>
      <c r="O43" s="137">
        <f>'その他'!O8/'その他'!O$13</f>
        <v>0</v>
      </c>
      <c r="P43" s="225">
        <f>'その他'!P8/'その他'!P$13</f>
        <v>0</v>
      </c>
      <c r="Q43" s="87">
        <v>0.052315063804820816</v>
      </c>
      <c r="R43" s="88">
        <v>-0.06036885479201389</v>
      </c>
      <c r="S43" s="216">
        <v>0</v>
      </c>
      <c r="T43" s="218">
        <v>0.018249011419554338</v>
      </c>
      <c r="U43" s="222">
        <v>0</v>
      </c>
      <c r="V43" s="89">
        <v>0.009140724762503372</v>
      </c>
      <c r="W43" s="89">
        <v>0.004657022174089967</v>
      </c>
    </row>
    <row r="44" spans="1:23" ht="16.5" customHeight="1">
      <c r="A44" s="106" t="s">
        <v>19</v>
      </c>
      <c r="B44" s="101" t="s">
        <v>14</v>
      </c>
      <c r="C44" s="449"/>
      <c r="D44" s="316"/>
      <c r="E44" s="317"/>
      <c r="F44" s="318"/>
      <c r="G44" s="181">
        <f>'その他'!G9/'その他'!G$13</f>
        <v>0</v>
      </c>
      <c r="H44" s="181">
        <f>'その他'!H9/'その他'!H$13</f>
        <v>0</v>
      </c>
      <c r="I44" s="452">
        <f>'その他'!I9/'その他'!I$13</f>
        <v>0</v>
      </c>
      <c r="J44" s="461">
        <f>'その他'!J9/'その他'!J$13</f>
        <v>0</v>
      </c>
      <c r="K44" s="462">
        <f>'その他'!K9/'その他'!K$13</f>
        <v>0</v>
      </c>
      <c r="L44" s="463">
        <f>'その他'!L9/'その他'!L$13</f>
        <v>0</v>
      </c>
      <c r="M44" s="461">
        <f>'その他'!M9/'その他'!M$13</f>
        <v>0</v>
      </c>
      <c r="N44" s="137">
        <f>'その他'!N9/'その他'!N$13</f>
        <v>0</v>
      </c>
      <c r="O44" s="137">
        <f>'その他'!O9/'その他'!O$13</f>
        <v>0</v>
      </c>
      <c r="P44" s="225">
        <f>'その他'!P9/'その他'!P$13</f>
        <v>0</v>
      </c>
      <c r="Q44" s="87">
        <v>0.047670268420280645</v>
      </c>
      <c r="R44" s="88">
        <v>-0.05379886504546601</v>
      </c>
      <c r="S44" s="216">
        <v>0.0035838215477344945</v>
      </c>
      <c r="T44" s="219">
        <v>6.215532542816356E-05</v>
      </c>
      <c r="U44" s="222">
        <v>0.0005618233326288278</v>
      </c>
      <c r="V44" s="89">
        <v>0.0018198585086728802</v>
      </c>
      <c r="W44" s="89">
        <v>0.0012004175312101907</v>
      </c>
    </row>
    <row r="45" spans="1:23" ht="16.5" customHeight="1">
      <c r="A45" s="105"/>
      <c r="B45" s="101" t="s">
        <v>22</v>
      </c>
      <c r="C45" s="449"/>
      <c r="D45" s="316"/>
      <c r="E45" s="317"/>
      <c r="F45" s="318"/>
      <c r="G45" s="181">
        <f>'その他'!G10/'その他'!G$13</f>
        <v>0</v>
      </c>
      <c r="H45" s="181">
        <f>'その他'!H10/'その他'!H$13</f>
        <v>0</v>
      </c>
      <c r="I45" s="452">
        <f>'その他'!I10/'その他'!I$13</f>
        <v>0</v>
      </c>
      <c r="J45" s="461">
        <f>'その他'!J10/'その他'!J$13</f>
        <v>0</v>
      </c>
      <c r="K45" s="462">
        <f>'その他'!K10/'その他'!K$13</f>
        <v>0</v>
      </c>
      <c r="L45" s="463">
        <f>'その他'!L10/'その他'!L$13</f>
        <v>0</v>
      </c>
      <c r="M45" s="461">
        <f>'その他'!M10/'その他'!M$13</f>
        <v>0</v>
      </c>
      <c r="N45" s="137">
        <f>'その他'!N10/'その他'!N$13</f>
        <v>0</v>
      </c>
      <c r="O45" s="137">
        <f>'その他'!O10/'その他'!O$13</f>
        <v>0</v>
      </c>
      <c r="P45" s="225">
        <f>'その他'!P10/'その他'!P$13</f>
        <v>0</v>
      </c>
      <c r="Q45" s="87">
        <v>0.07676135530240064</v>
      </c>
      <c r="R45" s="88">
        <v>-0.08857860002192693</v>
      </c>
      <c r="S45" s="216">
        <v>0</v>
      </c>
      <c r="T45" s="217">
        <v>0</v>
      </c>
      <c r="U45" s="222">
        <v>0</v>
      </c>
      <c r="V45" s="89">
        <v>0</v>
      </c>
      <c r="W45" s="89">
        <v>0</v>
      </c>
    </row>
    <row r="46" spans="1:23" ht="16.5" customHeight="1">
      <c r="A46" s="106"/>
      <c r="B46" s="102" t="s">
        <v>15</v>
      </c>
      <c r="C46" s="450"/>
      <c r="D46" s="316"/>
      <c r="E46" s="325"/>
      <c r="F46" s="321"/>
      <c r="G46" s="182">
        <f>'その他'!G11/'その他'!G$13</f>
        <v>0.4719626168224299</v>
      </c>
      <c r="H46" s="182">
        <f>'その他'!H11/'その他'!H$13</f>
        <v>0.43089430894308944</v>
      </c>
      <c r="I46" s="453">
        <f>'その他'!I11/'その他'!I$13</f>
        <v>0.45</v>
      </c>
      <c r="J46" s="464">
        <f>'その他'!J11/'その他'!J$13</f>
        <v>0.42848385957869356</v>
      </c>
      <c r="K46" s="465">
        <f>'その他'!K11/'その他'!K$13</f>
        <v>0.41340703361214637</v>
      </c>
      <c r="L46" s="471">
        <f>'その他'!L11/'その他'!L$13</f>
        <v>0.4358143968392112</v>
      </c>
      <c r="M46" s="464">
        <f>'その他'!M11/'その他'!M$13</f>
        <v>0.42053351266532174</v>
      </c>
      <c r="N46" s="138">
        <f>'その他'!N11/'その他'!N$13</f>
        <v>0.42036521450763403</v>
      </c>
      <c r="O46" s="138">
        <f>'その他'!O11/'その他'!O$13</f>
        <v>0.4287979992320763</v>
      </c>
      <c r="P46" s="226">
        <f>'その他'!P11/'その他'!P$13</f>
        <v>0.42433156369995545</v>
      </c>
      <c r="Q46" s="87">
        <v>-0.039627438517576885</v>
      </c>
      <c r="R46" s="88">
        <v>0.051612742934503276</v>
      </c>
      <c r="S46" s="216">
        <v>0.0008835078321875279</v>
      </c>
      <c r="T46" s="218">
        <v>0.0005516144342907449</v>
      </c>
      <c r="U46" s="222">
        <v>0.002732074478300441</v>
      </c>
      <c r="V46" s="89">
        <v>0.0007172661585472911</v>
      </c>
      <c r="W46" s="89">
        <v>0.0016941392229299452</v>
      </c>
    </row>
    <row r="47" spans="1:23" ht="16.5" customHeight="1" thickBot="1">
      <c r="A47" s="107"/>
      <c r="B47" s="108" t="s">
        <v>16</v>
      </c>
      <c r="C47" s="451"/>
      <c r="D47" s="322"/>
      <c r="E47" s="323"/>
      <c r="F47" s="324"/>
      <c r="G47" s="183">
        <f>'その他'!G12/'その他'!G$13</f>
        <v>0.037383177570093455</v>
      </c>
      <c r="H47" s="183">
        <f>'その他'!H12/'その他'!H$13</f>
        <v>0.06097560975609756</v>
      </c>
      <c r="I47" s="454">
        <f>'その他'!I12/'その他'!I$13</f>
        <v>0.05</v>
      </c>
      <c r="J47" s="467">
        <f>'その他'!J12/'その他'!J$13</f>
        <v>0.024054976136872835</v>
      </c>
      <c r="K47" s="468">
        <f>'その他'!K12/'その他'!K$13</f>
        <v>0.030134051660070427</v>
      </c>
      <c r="L47" s="469">
        <f>'その他'!L12/'その他'!L$13</f>
        <v>0.03689342490848393</v>
      </c>
      <c r="M47" s="467">
        <f>'その他'!M12/'その他'!M$13</f>
        <v>0.04034969737726967</v>
      </c>
      <c r="N47" s="139">
        <f>'その他'!N12/'その他'!N$13</f>
        <v>0.027328467297579612</v>
      </c>
      <c r="O47" s="139">
        <f>'その他'!O12/'その他'!O$13</f>
        <v>0.03848041304370136</v>
      </c>
      <c r="P47" s="227">
        <f>'その他'!P12/'その他'!P$13</f>
        <v>0.03257377029633093</v>
      </c>
      <c r="Q47" s="112">
        <v>0.009558499975553709</v>
      </c>
      <c r="R47" s="113">
        <v>0.008369562852940608</v>
      </c>
      <c r="S47" s="229">
        <v>0.009339481231457662</v>
      </c>
      <c r="T47" s="233">
        <v>0.009489677589551621</v>
      </c>
      <c r="U47" s="236">
        <v>0.009006519513710136</v>
      </c>
      <c r="V47" s="114">
        <v>0.00941471289952469</v>
      </c>
      <c r="W47" s="114">
        <v>0.009176807961783431</v>
      </c>
    </row>
    <row r="48" spans="1:23" ht="16.5" customHeight="1">
      <c r="A48" s="1036"/>
      <c r="B48" s="1037" t="s">
        <v>11</v>
      </c>
      <c r="C48" s="447"/>
      <c r="D48" s="310"/>
      <c r="E48" s="311"/>
      <c r="F48" s="312"/>
      <c r="G48" s="177">
        <f>'消去＆調整他'!G6/'消去＆調整他'!G$13</f>
        <v>1</v>
      </c>
      <c r="H48" s="177">
        <f>'消去＆調整他'!H6/'消去＆調整他'!H$13</f>
        <v>1</v>
      </c>
      <c r="I48" s="178">
        <f>'消去＆調整他'!I6/'消去＆調整他'!I$13</f>
        <v>1</v>
      </c>
      <c r="J48" s="455">
        <f>'消去＆調整他'!J6/'消去＆調整他'!J$13</f>
        <v>0.9622239067742148</v>
      </c>
      <c r="K48" s="456">
        <f>'消去＆調整他'!K6/'消去＆調整他'!K$13</f>
        <v>0.954416100474961</v>
      </c>
      <c r="L48" s="470">
        <f>'消去＆調整他'!L6/'消去＆調整他'!L$13</f>
        <v>0.9014605906347317</v>
      </c>
      <c r="M48" s="455">
        <f>'消去＆調整他'!M6/'消去＆調整他'!M$13</f>
        <v>0.9023348549921348</v>
      </c>
      <c r="N48" s="135">
        <f>'消去＆調整他'!N6/'消去＆調整他'!N$13</f>
        <v>0.9583874124942681</v>
      </c>
      <c r="O48" s="135">
        <f>'消去＆調整他'!O6/'消去＆調整他'!O$13</f>
        <v>0.9018788999274812</v>
      </c>
      <c r="P48" s="223">
        <f>'消去＆調整他'!P6/'消去＆調整他'!P$13</f>
        <v>0.9393939393939394</v>
      </c>
      <c r="Q48" s="109">
        <f>'消去＆調整他'!Q6/'消去＆調整他'!Q$13</f>
        <v>0.8470711786038801</v>
      </c>
      <c r="R48" s="110">
        <f>'消去＆調整他'!R6/'消去＆調整他'!R$13</f>
        <v>1.0892196238930258</v>
      </c>
      <c r="S48" s="230">
        <f>'消去＆調整他'!S6/'消去＆調整他'!S$13</f>
        <v>0.9917682740481326</v>
      </c>
      <c r="T48" s="231">
        <f>'消去＆調整他'!T6/'消去＆調整他'!T$13</f>
        <v>0.9722468057344283</v>
      </c>
      <c r="U48" s="234">
        <f>'消去＆調整他'!U6/'消去＆調整他'!U$13</f>
        <v>0.9543624799416406</v>
      </c>
      <c r="V48" s="111">
        <f>'消去＆調整他'!V6/'消去＆調整他'!V$13</f>
        <v>0.9819616654167618</v>
      </c>
      <c r="W48" s="111">
        <f>'消去＆調整他'!W6/'消去＆調整他'!W$13</f>
        <v>0.9747131560314245</v>
      </c>
    </row>
    <row r="49" spans="1:23" ht="16.5" customHeight="1" thickBot="1">
      <c r="A49" s="1038"/>
      <c r="B49" s="1039" t="s">
        <v>12</v>
      </c>
      <c r="C49" s="448"/>
      <c r="D49" s="313"/>
      <c r="E49" s="314"/>
      <c r="F49" s="315"/>
      <c r="G49" s="179">
        <f>'消去＆調整他'!G7/'消去＆調整他'!G$13</f>
        <v>0</v>
      </c>
      <c r="H49" s="179">
        <f>'消去＆調整他'!H7/'消去＆調整他'!H$13</f>
        <v>0</v>
      </c>
      <c r="I49" s="180">
        <f>'消去＆調整他'!I7/'消去＆調整他'!I$13</f>
        <v>0</v>
      </c>
      <c r="J49" s="458">
        <f>'消去＆調整他'!J7/'消去＆調整他'!J$13</f>
        <v>0.03777609322578532</v>
      </c>
      <c r="K49" s="459">
        <f>'消去＆調整他'!K7/'消去＆調整他'!K$13</f>
        <v>0.045583899525039044</v>
      </c>
      <c r="L49" s="460">
        <f>'消去＆調整他'!L7/'消去＆調整他'!L$13</f>
        <v>0.09853940936526828</v>
      </c>
      <c r="M49" s="458">
        <f>'消去＆調整他'!M7/'消去＆調整他'!M$13</f>
        <v>0.097665145007865</v>
      </c>
      <c r="N49" s="136">
        <f>'消去＆調整他'!N7/'消去＆調整他'!N$13</f>
        <v>0.041612587505731984</v>
      </c>
      <c r="O49" s="136">
        <f>'消去＆調整他'!O7/'消去＆調整他'!O$13</f>
        <v>0.09812110007251883</v>
      </c>
      <c r="P49" s="224">
        <f>'消去＆調整他'!P7/'消去＆調整他'!P$13</f>
        <v>0.06060606060606061</v>
      </c>
      <c r="Q49" s="84">
        <f>'消去＆調整他'!Q7/'消去＆調整他'!Q$13</f>
        <v>0.15292882139611988</v>
      </c>
      <c r="R49" s="85">
        <f>'消去＆調整他'!R7/'消去＆調整他'!R$13</f>
        <v>-0.08921962389302596</v>
      </c>
      <c r="S49" s="228">
        <f>'消去＆調整他'!S7/'消去＆調整他'!S$13</f>
        <v>0.008231725951867311</v>
      </c>
      <c r="T49" s="232">
        <f>'消去＆調整他'!T7/'消去＆調整他'!T$13</f>
        <v>0.02775319426557174</v>
      </c>
      <c r="U49" s="235">
        <f>'消去＆調整他'!U7/'消去＆調整他'!U$13</f>
        <v>0.04563752005835932</v>
      </c>
      <c r="V49" s="86">
        <f>'消去＆調整他'!V7/'消去＆調整他'!V$13</f>
        <v>0.018038334583238176</v>
      </c>
      <c r="W49" s="86">
        <f>'消去＆調整他'!W7/'消去＆調整他'!W$13</f>
        <v>0.03224816935865813</v>
      </c>
    </row>
    <row r="50" spans="1:23" ht="16.5" customHeight="1" thickTop="1">
      <c r="A50" s="1040"/>
      <c r="B50" s="1041" t="s">
        <v>13</v>
      </c>
      <c r="C50" s="449"/>
      <c r="D50" s="316"/>
      <c r="E50" s="317"/>
      <c r="F50" s="318"/>
      <c r="G50" s="181">
        <f>'消去＆調整他'!G8/'消去＆調整他'!G$13</f>
        <v>0</v>
      </c>
      <c r="H50" s="181">
        <f>'消去＆調整他'!H8/'消去＆調整他'!H$13</f>
        <v>0</v>
      </c>
      <c r="I50" s="452">
        <f>'消去＆調整他'!I8/'消去＆調整他'!I$13</f>
        <v>0</v>
      </c>
      <c r="J50" s="461">
        <f>'消去＆調整他'!J8/'消去＆調整他'!J$13</f>
        <v>0</v>
      </c>
      <c r="K50" s="462">
        <f>'消去＆調整他'!K8/'消去＆調整他'!K$13</f>
        <v>0</v>
      </c>
      <c r="L50" s="463">
        <f>'消去＆調整他'!L8/'消去＆調整他'!L$13</f>
        <v>0.03229143581243625</v>
      </c>
      <c r="M50" s="461">
        <f>'消去＆調整他'!M8/'消去＆調整他'!M$13</f>
        <v>0.020647354193701957</v>
      </c>
      <c r="N50" s="137">
        <f>'消去＆調整他'!N8/'消去＆調整他'!N$13</f>
        <v>0</v>
      </c>
      <c r="O50" s="137">
        <f>'消去＆調整他'!O8/'消去＆調整他'!O$13</f>
        <v>0.026720091738526196</v>
      </c>
      <c r="P50" s="225">
        <f>'消去＆調整他'!P8/'消去＆調整他'!P$13</f>
        <v>0.015034621696968871</v>
      </c>
      <c r="Q50" s="87">
        <f>'消去＆調整他'!Q8/'消去＆調整他'!Q$13</f>
        <v>0.03415150483380709</v>
      </c>
      <c r="R50" s="88">
        <f>'消去＆調整他'!R8/'消去＆調整他'!R$13</f>
        <v>0.04418676722966083</v>
      </c>
      <c r="S50" s="216">
        <f>'消去＆調整他'!S8/'消去＆調整他'!S$13</f>
        <v>-0.0034868928642300856</v>
      </c>
      <c r="T50" s="218">
        <f>'消去＆調整他'!T8/'消去＆調整他'!T$13</f>
        <v>0.009300567990031329</v>
      </c>
      <c r="U50" s="222">
        <f>'消去＆調整他'!U8/'消去＆調整他'!U$13</f>
        <v>0.0385979358667686</v>
      </c>
      <c r="V50" s="89">
        <f>'消去＆調整他'!V8/'消去＆調整他'!V$13</f>
        <v>0.0029368874565710293</v>
      </c>
      <c r="W50" s="89">
        <f>'消去＆調整他'!W8/'消去＆調整他'!W$13</f>
        <v>0.021297487492537695</v>
      </c>
    </row>
    <row r="51" spans="1:23" ht="16.5" customHeight="1">
      <c r="A51" s="1040" t="s">
        <v>177</v>
      </c>
      <c r="B51" s="1042" t="s">
        <v>14</v>
      </c>
      <c r="C51" s="449"/>
      <c r="D51" s="316"/>
      <c r="E51" s="317"/>
      <c r="F51" s="318"/>
      <c r="G51" s="181">
        <f>'消去＆調整他'!G9/'消去＆調整他'!G$13</f>
        <v>0</v>
      </c>
      <c r="H51" s="181">
        <f>'消去＆調整他'!H9/'消去＆調整他'!H$13</f>
        <v>0</v>
      </c>
      <c r="I51" s="452">
        <f>'消去＆調整他'!I9/'消去＆調整他'!I$13</f>
        <v>0</v>
      </c>
      <c r="J51" s="461">
        <f>'消去＆調整他'!J9/'消去＆調整他'!J$13</f>
        <v>0</v>
      </c>
      <c r="K51" s="462">
        <f>'消去＆調整他'!K9/'消去＆調整他'!K$13</f>
        <v>0</v>
      </c>
      <c r="L51" s="463">
        <f>'消去＆調整他'!L9/'消去＆調整他'!L$13</f>
        <v>0</v>
      </c>
      <c r="M51" s="461">
        <f>'消去＆調整他'!M9/'消去＆調整他'!M$13</f>
        <v>0</v>
      </c>
      <c r="N51" s="137">
        <f>'消去＆調整他'!N9/'消去＆調整他'!N$13</f>
        <v>0</v>
      </c>
      <c r="O51" s="137">
        <f>'消去＆調整他'!O9/'消去＆調整他'!O$13</f>
        <v>0</v>
      </c>
      <c r="P51" s="225">
        <f>'消去＆調整他'!P9/'消去＆調整他'!P$13</f>
        <v>0</v>
      </c>
      <c r="Q51" s="87">
        <f>'消去＆調整他'!Q9/'消去＆調整他'!Q$13</f>
        <v>0</v>
      </c>
      <c r="R51" s="88">
        <f>'消去＆調整他'!R9/'消去＆調整他'!R$13</f>
        <v>0</v>
      </c>
      <c r="S51" s="216">
        <f>'消去＆調整他'!S9/'消去＆調整他'!S$13</f>
        <v>0</v>
      </c>
      <c r="T51" s="219">
        <f>'消去＆調整他'!T9/'消去＆調整他'!T$13</f>
        <v>0</v>
      </c>
      <c r="U51" s="222">
        <f>'消去＆調整他'!U9/'消去＆調整他'!U$13</f>
        <v>0</v>
      </c>
      <c r="V51" s="89">
        <f>'消去＆調整他'!V9/'消去＆調整他'!V$13</f>
        <v>0</v>
      </c>
      <c r="W51" s="89">
        <f>'消去＆調整他'!W9/'消去＆調整他'!W$13</f>
        <v>0</v>
      </c>
    </row>
    <row r="52" spans="1:23" ht="16.5" customHeight="1">
      <c r="A52" s="1040" t="s">
        <v>178</v>
      </c>
      <c r="B52" s="1042" t="s">
        <v>179</v>
      </c>
      <c r="C52" s="449"/>
      <c r="D52" s="316"/>
      <c r="E52" s="317"/>
      <c r="F52" s="318"/>
      <c r="G52" s="181">
        <f>'消去＆調整他'!G10/'消去＆調整他'!G$13</f>
        <v>0</v>
      </c>
      <c r="H52" s="181">
        <f>'消去＆調整他'!H10/'消去＆調整他'!H$13</f>
        <v>0</v>
      </c>
      <c r="I52" s="452">
        <f>'消去＆調整他'!I10/'消去＆調整他'!I$13</f>
        <v>0</v>
      </c>
      <c r="J52" s="461">
        <f>'消去＆調整他'!J10/'消去＆調整他'!J$13</f>
        <v>0</v>
      </c>
      <c r="K52" s="462">
        <f>'消去＆調整他'!K10/'消去＆調整他'!K$13</f>
        <v>0</v>
      </c>
      <c r="L52" s="463">
        <f>'消去＆調整他'!L10/'消去＆調整他'!L$13</f>
        <v>-0.009412876406131965</v>
      </c>
      <c r="M52" s="461">
        <f>'消去＆調整他'!M10/'消去＆調整他'!M$13</f>
        <v>-0.012618865892759124</v>
      </c>
      <c r="N52" s="137">
        <f>'消去＆調整他'!N10/'消去＆調整他'!N$13</f>
        <v>0</v>
      </c>
      <c r="O52" s="137">
        <f>'消去＆調整他'!O10/'消去＆調整他'!O$13</f>
        <v>-0.010946846289905394</v>
      </c>
      <c r="P52" s="225">
        <f>'消去＆調整他'!P10/'消去＆調整他'!P$13</f>
        <v>-0.006159473341414235</v>
      </c>
      <c r="Q52" s="87">
        <f>'消去＆調整他'!Q10/'消去＆調整他'!Q$13</f>
        <v>0</v>
      </c>
      <c r="R52" s="88">
        <f>'消去＆調整他'!R10/'消去＆調整他'!R$13</f>
        <v>0</v>
      </c>
      <c r="S52" s="216">
        <f>'消去＆調整他'!S10/'消去＆調整他'!S$13</f>
        <v>0</v>
      </c>
      <c r="T52" s="217">
        <f>'消去＆調整他'!T10/'消去＆調整他'!T$13</f>
        <v>0</v>
      </c>
      <c r="U52" s="222">
        <f>'消去＆調整他'!U10/'消去＆調整他'!U$13</f>
        <v>0</v>
      </c>
      <c r="V52" s="89">
        <f>'消去＆調整他'!V10/'消去＆調整他'!V$13</f>
        <v>0</v>
      </c>
      <c r="W52" s="89">
        <f>'消去＆調整他'!W10/'消去＆調整他'!W$13</f>
        <v>0</v>
      </c>
    </row>
    <row r="53" spans="1:23" ht="16.5" customHeight="1">
      <c r="A53" s="1040"/>
      <c r="B53" s="1043" t="s">
        <v>15</v>
      </c>
      <c r="C53" s="450"/>
      <c r="D53" s="319"/>
      <c r="E53" s="320"/>
      <c r="F53" s="321"/>
      <c r="G53" s="182">
        <f>'消去＆調整他'!G11/'消去＆調整他'!G$13</f>
        <v>0</v>
      </c>
      <c r="H53" s="182">
        <f>'消去＆調整他'!H11/'消去＆調整他'!H$13</f>
        <v>0</v>
      </c>
      <c r="I53" s="453">
        <f>'消去＆調整他'!I11/'消去＆調整他'!I$13</f>
        <v>0</v>
      </c>
      <c r="J53" s="464">
        <f>'消去＆調整他'!J11/'消去＆調整他'!J$13</f>
        <v>0.03777609322578532</v>
      </c>
      <c r="K53" s="465">
        <f>'消去＆調整他'!K11/'消去＆調整他'!K$13</f>
        <v>0.045583899525039044</v>
      </c>
      <c r="L53" s="466">
        <f>'消去＆調整他'!L11/'消去＆調整他'!L$13</f>
        <v>0.075660849958964</v>
      </c>
      <c r="M53" s="464">
        <f>'消去＆調整他'!M11/'消去＆調整他'!M$13</f>
        <v>0.08963665670692217</v>
      </c>
      <c r="N53" s="138">
        <f>'消去＆調整他'!N11/'消去＆調整他'!N$13</f>
        <v>0.041612587505731984</v>
      </c>
      <c r="O53" s="138">
        <f>'消去＆調整他'!O11/'消去＆調整他'!O$13</f>
        <v>0.08234785462389803</v>
      </c>
      <c r="P53" s="226">
        <f>'消去＆調整他'!P11/'消去＆調整他'!P$13</f>
        <v>0.06480791636363639</v>
      </c>
      <c r="Q53" s="87">
        <f>'消去＆調整他'!Q11/'消去＆調整他'!Q$13</f>
        <v>0.11872982775679895</v>
      </c>
      <c r="R53" s="88">
        <f>'消去＆調整他'!R11/'消去＆調整他'!R$13</f>
        <v>-0.13369165591709736</v>
      </c>
      <c r="S53" s="216">
        <f>'消去＆調整他'!S11/'消去＆調整他'!S$13</f>
        <v>0.011459468589335624</v>
      </c>
      <c r="T53" s="218">
        <f>'消去＆調整他'!T11/'消去＆調整他'!T$13</f>
        <v>0.018608685740273957</v>
      </c>
      <c r="U53" s="222">
        <f>'消去＆調整他'!U11/'消去＆調整他'!U$13</f>
        <v>0.006886741435754626</v>
      </c>
      <c r="V53" s="89">
        <f>'消去＆調整他'!V11/'消去＆調整他'!V$13</f>
        <v>0.015050877467668729</v>
      </c>
      <c r="W53" s="89">
        <f>'消去＆調整他'!W11/'消去＆調整他'!W$13</f>
        <v>0.010847455442691636</v>
      </c>
    </row>
    <row r="54" spans="1:23" ht="16.5" customHeight="1" thickBot="1">
      <c r="A54" s="1044"/>
      <c r="B54" s="1045" t="s">
        <v>16</v>
      </c>
      <c r="C54" s="451"/>
      <c r="D54" s="322"/>
      <c r="E54" s="323"/>
      <c r="F54" s="324"/>
      <c r="G54" s="183">
        <f>'消去＆調整他'!G12/'消去＆調整他'!G$13</f>
        <v>0</v>
      </c>
      <c r="H54" s="183">
        <f>'消去＆調整他'!H12/'消去＆調整他'!H$13</f>
        <v>0</v>
      </c>
      <c r="I54" s="454">
        <f>'消去＆調整他'!I12/'消去＆調整他'!I$13</f>
        <v>0</v>
      </c>
      <c r="J54" s="467">
        <f>'消去＆調整他'!J12/'消去＆調整他'!J$13</f>
        <v>0</v>
      </c>
      <c r="K54" s="468">
        <f>'消去＆調整他'!K12/'消去＆調整他'!K$13</f>
        <v>0</v>
      </c>
      <c r="L54" s="469">
        <f>'消去＆調整他'!L12/'消去＆調整他'!L$13</f>
        <v>0</v>
      </c>
      <c r="M54" s="467">
        <f>'消去＆調整他'!M12/'消去＆調整他'!M$13</f>
        <v>0</v>
      </c>
      <c r="N54" s="139">
        <f>'消去＆調整他'!N12/'消去＆調整他'!N$13</f>
        <v>0</v>
      </c>
      <c r="O54" s="139">
        <f>'消去＆調整他'!O12/'消去＆調整他'!O$13</f>
        <v>0</v>
      </c>
      <c r="P54" s="227">
        <f>'消去＆調整他'!P12/'消去＆調整他'!P$13</f>
        <v>0</v>
      </c>
      <c r="Q54" s="112">
        <f>'消去＆調整他'!Q12/'消去＆調整他'!Q$13</f>
        <v>4.748880551383344E-05</v>
      </c>
      <c r="R54" s="113">
        <f>'消去＆調整他'!R12/'消去＆調整他'!R$13</f>
        <v>0.000285264794410578</v>
      </c>
      <c r="S54" s="229">
        <f>'消去＆調整他'!S12/'消去＆調整他'!S$13</f>
        <v>0.00025915022676177395</v>
      </c>
      <c r="T54" s="233">
        <f>'消去＆調整他'!T12/'消去＆調整他'!T$13</f>
        <v>-0.0001560594647335462</v>
      </c>
      <c r="U54" s="236">
        <f>'消去＆調整他'!U12/'消去＆調整他'!U$13</f>
        <v>0.00015284275583609124</v>
      </c>
      <c r="V54" s="114">
        <f>'消去＆調整他'!V12/'消去＆調整他'!V$13</f>
        <v>5.056965899841759E-05</v>
      </c>
      <c r="W54" s="114">
        <f>'消去＆調整他'!W12/'消去＆調整他'!W$13</f>
        <v>0.00010322642342879934</v>
      </c>
    </row>
    <row r="55" ht="14.25" thickTop="1"/>
  </sheetData>
  <mergeCells count="12">
    <mergeCell ref="C2:I2"/>
    <mergeCell ref="C3:I3"/>
    <mergeCell ref="Q2:W2"/>
    <mergeCell ref="Q3:W3"/>
    <mergeCell ref="J2:P2"/>
    <mergeCell ref="J3:P3"/>
    <mergeCell ref="A5:B5"/>
    <mergeCell ref="A4:B4"/>
    <mergeCell ref="A3:B3"/>
    <mergeCell ref="Q4:W4"/>
    <mergeCell ref="C4:I4"/>
    <mergeCell ref="J4:P4"/>
  </mergeCells>
  <printOptions/>
  <pageMargins left="0.53" right="0.2755905511811024" top="0.2" bottom="0.2" header="0.2" footer="0.2"/>
  <pageSetup horizontalDpi="600" verticalDpi="600" orientation="landscape" paperSize="9" scale="68" r:id="rId2"/>
  <headerFooter alignWithMargins="0">
    <oddFooter>&amp;C１２&amp;R2010年3月期　データ集 売上CP地域構成比</oddFooter>
  </headerFooter>
  <drawing r:id="rId1"/>
</worksheet>
</file>

<file path=xl/worksheets/sheet13.xml><?xml version="1.0" encoding="utf-8"?>
<worksheet xmlns="http://schemas.openxmlformats.org/spreadsheetml/2006/main" xmlns:r="http://schemas.openxmlformats.org/officeDocument/2006/relationships">
  <dimension ref="A1:W29"/>
  <sheetViews>
    <sheetView zoomScale="75" zoomScaleNormal="75" workbookViewId="0" topLeftCell="A1">
      <selection activeCell="P37" sqref="P37:P38"/>
    </sheetView>
  </sheetViews>
  <sheetFormatPr defaultColWidth="9.00390625" defaultRowHeight="13.5"/>
  <cols>
    <col min="1" max="1" width="8.625" style="32" customWidth="1"/>
    <col min="2" max="16" width="8.75390625" style="32" customWidth="1"/>
    <col min="17" max="17" width="8.625" style="32" customWidth="1"/>
    <col min="18" max="18" width="8.875" style="32" customWidth="1"/>
    <col min="19" max="19" width="8.625" style="32" customWidth="1"/>
    <col min="20" max="20" width="9.375" style="32" customWidth="1"/>
    <col min="21" max="21" width="9.50390625" style="32" customWidth="1"/>
    <col min="22" max="23" width="8.625" style="32" customWidth="1"/>
    <col min="24" max="16384" width="9.00390625" style="32" customWidth="1"/>
  </cols>
  <sheetData>
    <row r="1" spans="1:23" s="30" customFormat="1" ht="14.25" thickBot="1">
      <c r="A1" s="28"/>
      <c r="B1" s="28"/>
      <c r="C1" s="28"/>
      <c r="D1" s="28"/>
      <c r="E1" s="28"/>
      <c r="F1" s="28"/>
      <c r="G1" s="28"/>
      <c r="H1" s="28"/>
      <c r="I1" s="28"/>
      <c r="J1" s="28"/>
      <c r="K1" s="28"/>
      <c r="L1" s="28"/>
      <c r="M1" s="28"/>
      <c r="N1" s="28"/>
      <c r="O1" s="28"/>
      <c r="P1" s="28"/>
      <c r="Q1" s="28"/>
      <c r="R1" s="28"/>
      <c r="S1" s="28"/>
      <c r="T1" s="28"/>
      <c r="U1" s="28"/>
      <c r="V1" s="28"/>
      <c r="W1" s="29" t="s">
        <v>0</v>
      </c>
    </row>
    <row r="2" spans="1:23" ht="20.25" customHeight="1">
      <c r="A2" s="11"/>
      <c r="B2" s="489"/>
      <c r="C2" s="1448" t="str">
        <f>'全社連結PL'!$C$2</f>
        <v>2011年3月期　</v>
      </c>
      <c r="D2" s="1449"/>
      <c r="E2" s="1449"/>
      <c r="F2" s="1449"/>
      <c r="G2" s="1449"/>
      <c r="H2" s="1449"/>
      <c r="I2" s="1450"/>
      <c r="J2" s="1433" t="str">
        <f>'全社連結PL'!$J$2</f>
        <v>2010年3月期　</v>
      </c>
      <c r="K2" s="1433"/>
      <c r="L2" s="1433"/>
      <c r="M2" s="1433"/>
      <c r="N2" s="1433"/>
      <c r="O2" s="1433"/>
      <c r="P2" s="1510"/>
      <c r="Q2" s="1411" t="str">
        <f>'全社連結PL'!$Q$2</f>
        <v>2009年3月期</v>
      </c>
      <c r="R2" s="1424"/>
      <c r="S2" s="1424"/>
      <c r="T2" s="1424"/>
      <c r="U2" s="1424"/>
      <c r="V2" s="1424"/>
      <c r="W2" s="1425"/>
    </row>
    <row r="3" spans="1:23" ht="20.25" customHeight="1">
      <c r="A3" s="1534" t="s">
        <v>28</v>
      </c>
      <c r="B3" s="1535"/>
      <c r="C3" s="1451" t="s">
        <v>66</v>
      </c>
      <c r="D3" s="1441"/>
      <c r="E3" s="1441"/>
      <c r="F3" s="1441"/>
      <c r="G3" s="1441"/>
      <c r="H3" s="1441"/>
      <c r="I3" s="1452"/>
      <c r="J3" s="1446" t="s">
        <v>1</v>
      </c>
      <c r="K3" s="1446"/>
      <c r="L3" s="1446"/>
      <c r="M3" s="1446"/>
      <c r="N3" s="1446"/>
      <c r="O3" s="1446"/>
      <c r="P3" s="1536"/>
      <c r="Q3" s="1444" t="s">
        <v>1</v>
      </c>
      <c r="R3" s="1430"/>
      <c r="S3" s="1430"/>
      <c r="T3" s="1430"/>
      <c r="U3" s="1430"/>
      <c r="V3" s="1430"/>
      <c r="W3" s="1431"/>
    </row>
    <row r="4" spans="1:23" ht="12.75" customHeight="1" thickBot="1">
      <c r="A4" s="1426"/>
      <c r="B4" s="1427"/>
      <c r="C4" s="1439"/>
      <c r="D4" s="1440"/>
      <c r="E4" s="1441"/>
      <c r="F4" s="1440"/>
      <c r="G4" s="1440"/>
      <c r="H4" s="1441"/>
      <c r="I4" s="1442"/>
      <c r="J4" s="1476"/>
      <c r="K4" s="1476"/>
      <c r="L4" s="1476"/>
      <c r="M4" s="1476"/>
      <c r="N4" s="1446"/>
      <c r="O4" s="1446"/>
      <c r="P4" s="1446"/>
      <c r="Q4" s="1469"/>
      <c r="R4" s="1470"/>
      <c r="S4" s="1471"/>
      <c r="T4" s="1470"/>
      <c r="U4" s="1470"/>
      <c r="V4" s="1471"/>
      <c r="W4" s="1410"/>
    </row>
    <row r="5" spans="1:23" ht="21" customHeight="1" thickBot="1">
      <c r="A5" s="1423"/>
      <c r="B5" s="1531"/>
      <c r="C5" s="560" t="s">
        <v>67</v>
      </c>
      <c r="D5" s="561" t="s">
        <v>68</v>
      </c>
      <c r="E5" s="562" t="s">
        <v>69</v>
      </c>
      <c r="F5" s="563" t="s">
        <v>70</v>
      </c>
      <c r="G5" s="564" t="s">
        <v>71</v>
      </c>
      <c r="H5" s="628" t="s">
        <v>72</v>
      </c>
      <c r="I5" s="564" t="s">
        <v>73</v>
      </c>
      <c r="J5" s="477" t="s">
        <v>80</v>
      </c>
      <c r="K5" s="130" t="s">
        <v>79</v>
      </c>
      <c r="L5" s="476" t="s">
        <v>88</v>
      </c>
      <c r="M5" s="130" t="s">
        <v>89</v>
      </c>
      <c r="N5" s="9" t="s">
        <v>81</v>
      </c>
      <c r="O5" s="10" t="s">
        <v>90</v>
      </c>
      <c r="P5" s="531" t="s">
        <v>91</v>
      </c>
      <c r="Q5" s="255" t="s">
        <v>43</v>
      </c>
      <c r="R5" s="2" t="s">
        <v>79</v>
      </c>
      <c r="S5" s="197" t="s">
        <v>45</v>
      </c>
      <c r="T5" s="6" t="s">
        <v>46</v>
      </c>
      <c r="U5" s="7" t="s">
        <v>44</v>
      </c>
      <c r="V5" s="373" t="s">
        <v>47</v>
      </c>
      <c r="W5" s="7" t="s">
        <v>48</v>
      </c>
    </row>
    <row r="6" spans="1:23" ht="23.25" customHeight="1" thickTop="1">
      <c r="A6" s="1517" t="s">
        <v>51</v>
      </c>
      <c r="B6" s="1522"/>
      <c r="C6" s="496"/>
      <c r="D6" s="301"/>
      <c r="E6" s="302"/>
      <c r="F6" s="277"/>
      <c r="G6" s="162">
        <v>136</v>
      </c>
      <c r="H6" s="499">
        <v>154</v>
      </c>
      <c r="I6" s="162">
        <v>290</v>
      </c>
      <c r="J6" s="379">
        <v>-28.64</v>
      </c>
      <c r="K6" s="380">
        <v>25.75</v>
      </c>
      <c r="L6" s="381">
        <v>61.6</v>
      </c>
      <c r="M6" s="379">
        <v>80.29</v>
      </c>
      <c r="N6" s="142">
        <v>-2.89</v>
      </c>
      <c r="O6" s="379">
        <v>141.89</v>
      </c>
      <c r="P6" s="505">
        <v>139</v>
      </c>
      <c r="Q6" s="885">
        <v>92.38</v>
      </c>
      <c r="R6" s="886">
        <v>114.45</v>
      </c>
      <c r="S6" s="887">
        <v>33.01</v>
      </c>
      <c r="T6" s="888">
        <v>-58.09</v>
      </c>
      <c r="U6" s="889">
        <v>206.83</v>
      </c>
      <c r="V6" s="888">
        <v>-25.08</v>
      </c>
      <c r="W6" s="39">
        <v>181.75</v>
      </c>
    </row>
    <row r="7" spans="1:23" ht="23.25" customHeight="1">
      <c r="A7" s="1523" t="s">
        <v>163</v>
      </c>
      <c r="B7" s="1524"/>
      <c r="C7" s="497"/>
      <c r="D7" s="303"/>
      <c r="E7" s="304"/>
      <c r="F7" s="305"/>
      <c r="G7" s="154">
        <v>30</v>
      </c>
      <c r="H7" s="500">
        <v>40</v>
      </c>
      <c r="I7" s="154">
        <v>70</v>
      </c>
      <c r="J7" s="382">
        <v>-7.72</v>
      </c>
      <c r="K7" s="383">
        <v>12.55</v>
      </c>
      <c r="L7" s="384">
        <v>34.74</v>
      </c>
      <c r="M7" s="382">
        <v>27.82</v>
      </c>
      <c r="N7" s="141">
        <v>4.83</v>
      </c>
      <c r="O7" s="382">
        <v>62.56</v>
      </c>
      <c r="P7" s="506">
        <v>67.39</v>
      </c>
      <c r="Q7" s="890">
        <v>17.53</v>
      </c>
      <c r="R7" s="891">
        <v>30.65</v>
      </c>
      <c r="S7" s="892">
        <v>11.05</v>
      </c>
      <c r="T7" s="893">
        <v>-17</v>
      </c>
      <c r="U7" s="894">
        <v>48.18</v>
      </c>
      <c r="V7" s="893">
        <v>-5.95</v>
      </c>
      <c r="W7" s="13">
        <v>42.23</v>
      </c>
    </row>
    <row r="8" spans="1:23" ht="23.25" customHeight="1">
      <c r="A8" s="1511" t="s">
        <v>52</v>
      </c>
      <c r="B8" s="1512"/>
      <c r="C8" s="496"/>
      <c r="D8" s="301"/>
      <c r="E8" s="306"/>
      <c r="F8" s="277"/>
      <c r="G8" s="162">
        <v>10</v>
      </c>
      <c r="H8" s="499">
        <v>10</v>
      </c>
      <c r="I8" s="162">
        <v>20</v>
      </c>
      <c r="J8" s="379">
        <v>-9.82</v>
      </c>
      <c r="K8" s="380">
        <v>6.76</v>
      </c>
      <c r="L8" s="385">
        <v>10.58</v>
      </c>
      <c r="M8" s="379">
        <v>9.79</v>
      </c>
      <c r="N8" s="142">
        <v>-3.06</v>
      </c>
      <c r="O8" s="379">
        <v>20.37</v>
      </c>
      <c r="P8" s="505">
        <v>17.31</v>
      </c>
      <c r="Q8" s="895">
        <v>-8.45984999999997</v>
      </c>
      <c r="R8" s="896">
        <v>-8.63015000000003</v>
      </c>
      <c r="S8" s="897">
        <v>-16</v>
      </c>
      <c r="T8" s="898">
        <v>-38.06</v>
      </c>
      <c r="U8" s="899">
        <v>-17.09</v>
      </c>
      <c r="V8" s="898">
        <v>-54.06</v>
      </c>
      <c r="W8" s="49">
        <v>-71.15</v>
      </c>
    </row>
    <row r="9" spans="1:23" ht="23.25" customHeight="1">
      <c r="A9" s="1511" t="s">
        <v>53</v>
      </c>
      <c r="B9" s="1512"/>
      <c r="C9" s="496"/>
      <c r="D9" s="301"/>
      <c r="E9" s="306"/>
      <c r="F9" s="277"/>
      <c r="G9" s="162">
        <v>-37</v>
      </c>
      <c r="H9" s="499">
        <v>57</v>
      </c>
      <c r="I9" s="162">
        <v>20</v>
      </c>
      <c r="J9" s="379">
        <v>-25.55</v>
      </c>
      <c r="K9" s="380">
        <v>-0.65</v>
      </c>
      <c r="L9" s="385">
        <v>-0.57</v>
      </c>
      <c r="M9" s="379">
        <v>53.31</v>
      </c>
      <c r="N9" s="142">
        <v>-26.2</v>
      </c>
      <c r="O9" s="379">
        <v>52.74</v>
      </c>
      <c r="P9" s="505">
        <v>26.54</v>
      </c>
      <c r="Q9" s="895">
        <v>-14.754390000000022</v>
      </c>
      <c r="R9" s="896">
        <v>15.044390000000021</v>
      </c>
      <c r="S9" s="897">
        <v>-8.5</v>
      </c>
      <c r="T9" s="900">
        <v>60.15</v>
      </c>
      <c r="U9" s="899">
        <v>0.29</v>
      </c>
      <c r="V9" s="898">
        <v>51.65</v>
      </c>
      <c r="W9" s="49">
        <v>51.94</v>
      </c>
    </row>
    <row r="10" spans="1:23" ht="23.25" customHeight="1">
      <c r="A10" s="1511" t="s">
        <v>54</v>
      </c>
      <c r="B10" s="1512"/>
      <c r="C10" s="497"/>
      <c r="D10" s="303"/>
      <c r="E10" s="304"/>
      <c r="F10" s="305"/>
      <c r="G10" s="154">
        <v>25</v>
      </c>
      <c r="H10" s="500">
        <v>35</v>
      </c>
      <c r="I10" s="154">
        <v>60</v>
      </c>
      <c r="J10" s="382">
        <v>16.46</v>
      </c>
      <c r="K10" s="383">
        <v>24.26</v>
      </c>
      <c r="L10" s="384">
        <v>22.19</v>
      </c>
      <c r="M10" s="382">
        <v>7.64</v>
      </c>
      <c r="N10" s="141">
        <v>40.72</v>
      </c>
      <c r="O10" s="382">
        <v>29.83</v>
      </c>
      <c r="P10" s="506">
        <v>70.55</v>
      </c>
      <c r="Q10" s="890">
        <v>2.5566600000000106</v>
      </c>
      <c r="R10" s="891">
        <v>29.72333999999999</v>
      </c>
      <c r="S10" s="892">
        <v>10.97</v>
      </c>
      <c r="T10" s="893">
        <v>4.42</v>
      </c>
      <c r="U10" s="894">
        <v>32.28</v>
      </c>
      <c r="V10" s="893">
        <v>15.39</v>
      </c>
      <c r="W10" s="13">
        <v>47.67</v>
      </c>
    </row>
    <row r="11" spans="1:23" ht="23.25" customHeight="1">
      <c r="A11" s="1511" t="s">
        <v>19</v>
      </c>
      <c r="B11" s="1512"/>
      <c r="C11" s="496"/>
      <c r="D11" s="301"/>
      <c r="E11" s="306"/>
      <c r="F11" s="277"/>
      <c r="G11" s="162">
        <v>-41</v>
      </c>
      <c r="H11" s="499">
        <v>-19</v>
      </c>
      <c r="I11" s="162">
        <v>-60</v>
      </c>
      <c r="J11" s="379">
        <v>-23.56</v>
      </c>
      <c r="K11" s="380">
        <v>-14.92</v>
      </c>
      <c r="L11" s="385">
        <v>-16.47</v>
      </c>
      <c r="M11" s="379">
        <v>-15.33</v>
      </c>
      <c r="N11" s="142">
        <v>-38.48</v>
      </c>
      <c r="O11" s="379">
        <v>-31.8</v>
      </c>
      <c r="P11" s="505">
        <v>-70.28</v>
      </c>
      <c r="Q11" s="895">
        <v>-10.43</v>
      </c>
      <c r="R11" s="896">
        <v>-12.99</v>
      </c>
      <c r="S11" s="897">
        <v>-19.8</v>
      </c>
      <c r="T11" s="898">
        <v>-29.96</v>
      </c>
      <c r="U11" s="899">
        <v>-23.42</v>
      </c>
      <c r="V11" s="898">
        <v>-49.76</v>
      </c>
      <c r="W11" s="49">
        <v>-73.18</v>
      </c>
    </row>
    <row r="12" spans="1:23" ht="23.25" customHeight="1" thickBot="1">
      <c r="A12" s="1537" t="s">
        <v>29</v>
      </c>
      <c r="B12" s="1538"/>
      <c r="C12" s="839"/>
      <c r="D12" s="840"/>
      <c r="E12" s="841"/>
      <c r="F12" s="842"/>
      <c r="G12" s="843">
        <v>-13</v>
      </c>
      <c r="H12" s="844">
        <v>-57</v>
      </c>
      <c r="I12" s="843">
        <v>-70</v>
      </c>
      <c r="J12" s="845">
        <v>-23.267972169999556</v>
      </c>
      <c r="K12" s="846">
        <v>-28.505042099999844</v>
      </c>
      <c r="L12" s="847">
        <v>-25.07</v>
      </c>
      <c r="M12" s="846">
        <v>-42.926985730000595</v>
      </c>
      <c r="N12" s="848">
        <v>-51.7730142699994</v>
      </c>
      <c r="O12" s="845">
        <v>-67.9969857300006</v>
      </c>
      <c r="P12" s="849">
        <v>-119.77</v>
      </c>
      <c r="Q12" s="919">
        <v>-30.76242000000002</v>
      </c>
      <c r="R12" s="920">
        <v>-30.27757999999998</v>
      </c>
      <c r="S12" s="921">
        <v>-30.241500499998985</v>
      </c>
      <c r="T12" s="920">
        <v>-34.5931948900007</v>
      </c>
      <c r="U12" s="922">
        <v>-61.04</v>
      </c>
      <c r="V12" s="923">
        <v>-64.8346953899997</v>
      </c>
      <c r="W12" s="924">
        <v>-126</v>
      </c>
    </row>
    <row r="13" spans="1:23" ht="23.25" customHeight="1" thickBot="1" thickTop="1">
      <c r="A13" s="1527" t="s">
        <v>23</v>
      </c>
      <c r="B13" s="1539"/>
      <c r="C13" s="498"/>
      <c r="D13" s="307"/>
      <c r="E13" s="308"/>
      <c r="F13" s="278"/>
      <c r="G13" s="163">
        <v>110</v>
      </c>
      <c r="H13" s="501">
        <v>220</v>
      </c>
      <c r="I13" s="163">
        <v>330</v>
      </c>
      <c r="J13" s="386">
        <v>-102.09797216999955</v>
      </c>
      <c r="K13" s="387">
        <v>25.244957900000156</v>
      </c>
      <c r="L13" s="388">
        <v>87</v>
      </c>
      <c r="M13" s="386">
        <v>120.5930142699994</v>
      </c>
      <c r="N13" s="143">
        <v>-76.8530142699994</v>
      </c>
      <c r="O13" s="386">
        <v>207.5930142699994</v>
      </c>
      <c r="P13" s="502">
        <v>130.74</v>
      </c>
      <c r="Q13" s="914">
        <v>48.06</v>
      </c>
      <c r="R13" s="915">
        <v>137.97</v>
      </c>
      <c r="S13" s="915">
        <v>-19.511500499998984</v>
      </c>
      <c r="T13" s="916">
        <v>-113.13319489000071</v>
      </c>
      <c r="U13" s="917">
        <v>186.03</v>
      </c>
      <c r="V13" s="918">
        <v>-132.6446953899997</v>
      </c>
      <c r="W13" s="917">
        <v>53.38530461000031</v>
      </c>
    </row>
    <row r="14" spans="17:23" ht="3.75" customHeight="1">
      <c r="Q14" s="503"/>
      <c r="R14" s="503"/>
      <c r="S14" s="503"/>
      <c r="T14" s="503"/>
      <c r="U14" s="503"/>
      <c r="V14" s="503"/>
      <c r="W14" s="504"/>
    </row>
    <row r="15" spans="17:23" ht="17.25" customHeight="1" thickBot="1">
      <c r="Q15" s="133"/>
      <c r="R15" s="133"/>
      <c r="S15" s="133"/>
      <c r="T15" s="133"/>
      <c r="U15" s="133"/>
      <c r="V15" s="133"/>
      <c r="W15" s="256" t="s">
        <v>20</v>
      </c>
    </row>
    <row r="16" spans="8:23" ht="23.25" customHeight="1">
      <c r="H16" s="66"/>
      <c r="I16" s="67"/>
      <c r="J16" s="1432" t="str">
        <f>'全社連結PL'!$J$32</f>
        <v>2011年3月期計画　と　2010年3月期実績との比較</v>
      </c>
      <c r="K16" s="1433"/>
      <c r="L16" s="1433"/>
      <c r="M16" s="1433"/>
      <c r="N16" s="1433"/>
      <c r="O16" s="1433"/>
      <c r="P16" s="1434"/>
      <c r="Q16" s="1411" t="str">
        <f>'全社連結PL'!$Q$32</f>
        <v>2010年3月期実績　と　2009年3月期実績との比較</v>
      </c>
      <c r="R16" s="1424"/>
      <c r="S16" s="1424"/>
      <c r="T16" s="1424"/>
      <c r="U16" s="1424"/>
      <c r="V16" s="1424"/>
      <c r="W16" s="1425"/>
    </row>
    <row r="17" spans="8:23" ht="15.75" customHeight="1" thickBot="1">
      <c r="H17" s="1506" t="str">
        <f>A3</f>
        <v>CP別営業利益</v>
      </c>
      <c r="I17" s="1519"/>
      <c r="J17" s="1416"/>
      <c r="K17" s="1417"/>
      <c r="L17" s="1417"/>
      <c r="M17" s="1417"/>
      <c r="N17" s="1418"/>
      <c r="O17" s="1418"/>
      <c r="P17" s="1419"/>
      <c r="Q17" s="1428"/>
      <c r="R17" s="1429"/>
      <c r="S17" s="1430"/>
      <c r="T17" s="1429"/>
      <c r="U17" s="1429"/>
      <c r="V17" s="1430"/>
      <c r="W17" s="1431"/>
    </row>
    <row r="18" spans="3:23" ht="23.25" customHeight="1" thickBot="1">
      <c r="C18" s="115"/>
      <c r="D18" s="119"/>
      <c r="E18" s="850"/>
      <c r="F18" s="850"/>
      <c r="G18" s="850"/>
      <c r="H18" s="1508" t="s">
        <v>25</v>
      </c>
      <c r="I18" s="1509"/>
      <c r="J18" s="155" t="s">
        <v>143</v>
      </c>
      <c r="K18" s="130" t="s">
        <v>144</v>
      </c>
      <c r="L18" s="207" t="s">
        <v>145</v>
      </c>
      <c r="M18" s="130" t="s">
        <v>146</v>
      </c>
      <c r="N18" s="9" t="s">
        <v>147</v>
      </c>
      <c r="O18" s="9" t="s">
        <v>148</v>
      </c>
      <c r="P18" s="9" t="s">
        <v>149</v>
      </c>
      <c r="Q18" s="255" t="s">
        <v>43</v>
      </c>
      <c r="R18" s="2" t="s">
        <v>79</v>
      </c>
      <c r="S18" s="197" t="s">
        <v>45</v>
      </c>
      <c r="T18" s="6" t="s">
        <v>46</v>
      </c>
      <c r="U18" s="596" t="s">
        <v>44</v>
      </c>
      <c r="V18" s="7" t="s">
        <v>47</v>
      </c>
      <c r="W18" s="240" t="s">
        <v>48</v>
      </c>
    </row>
    <row r="19" spans="8:23" ht="23.25" customHeight="1" thickTop="1">
      <c r="H19" s="1517" t="s">
        <v>51</v>
      </c>
      <c r="I19" s="1522"/>
      <c r="J19" s="1256"/>
      <c r="K19" s="1257"/>
      <c r="L19" s="1257"/>
      <c r="M19" s="1258"/>
      <c r="N19" s="1146" t="s">
        <v>201</v>
      </c>
      <c r="O19" s="156">
        <f aca="true" t="shared" si="0" ref="O19:P23">H6/O6</f>
        <v>1.0853478046373952</v>
      </c>
      <c r="P19" s="156">
        <f t="shared" si="0"/>
        <v>2.0863309352517985</v>
      </c>
      <c r="Q19" s="372" t="s">
        <v>197</v>
      </c>
      <c r="R19" s="289">
        <f aca="true" t="shared" si="1" ref="R19:W19">+K6/R6</f>
        <v>0.22498907820008737</v>
      </c>
      <c r="S19" s="289">
        <f t="shared" si="1"/>
        <v>1.8661011814601638</v>
      </c>
      <c r="T19" s="540" t="s">
        <v>196</v>
      </c>
      <c r="U19" s="376" t="s">
        <v>205</v>
      </c>
      <c r="V19" s="340" t="s">
        <v>199</v>
      </c>
      <c r="W19" s="371">
        <f t="shared" si="1"/>
        <v>0.7647867950481431</v>
      </c>
    </row>
    <row r="20" spans="8:23" ht="23.25" customHeight="1">
      <c r="H20" s="1523" t="s">
        <v>170</v>
      </c>
      <c r="I20" s="1524"/>
      <c r="J20" s="1259"/>
      <c r="K20" s="1260"/>
      <c r="L20" s="1260"/>
      <c r="M20" s="1261"/>
      <c r="N20" s="246">
        <f>G7/N7</f>
        <v>6.211180124223603</v>
      </c>
      <c r="O20" s="246">
        <f t="shared" si="0"/>
        <v>0.639386189258312</v>
      </c>
      <c r="P20" s="246">
        <f t="shared" si="0"/>
        <v>1.0387297818667458</v>
      </c>
      <c r="Q20" s="372" t="s">
        <v>197</v>
      </c>
      <c r="R20" s="289">
        <f aca="true" t="shared" si="2" ref="R20:R26">+K7/R7</f>
        <v>0.40946166394779776</v>
      </c>
      <c r="S20" s="289">
        <f>+L7/S7</f>
        <v>3.143891402714932</v>
      </c>
      <c r="T20" s="540" t="s">
        <v>196</v>
      </c>
      <c r="U20" s="1149">
        <f>+N7/U7</f>
        <v>0.10024906600249066</v>
      </c>
      <c r="V20" s="340" t="s">
        <v>199</v>
      </c>
      <c r="W20" s="371">
        <f>+P7/W7</f>
        <v>1.5957849869760834</v>
      </c>
    </row>
    <row r="21" spans="8:23" ht="23.25" customHeight="1">
      <c r="H21" s="1511" t="s">
        <v>52</v>
      </c>
      <c r="I21" s="1512"/>
      <c r="J21" s="1259"/>
      <c r="K21" s="1260"/>
      <c r="L21" s="1260"/>
      <c r="M21" s="1261"/>
      <c r="N21" s="528" t="s">
        <v>202</v>
      </c>
      <c r="O21" s="246">
        <f t="shared" si="0"/>
        <v>0.49091801669121254</v>
      </c>
      <c r="P21" s="246">
        <f t="shared" si="0"/>
        <v>1.1554015020219528</v>
      </c>
      <c r="Q21" s="372" t="s">
        <v>206</v>
      </c>
      <c r="R21" s="350" t="s">
        <v>204</v>
      </c>
      <c r="S21" s="350" t="s">
        <v>198</v>
      </c>
      <c r="T21" s="540" t="s">
        <v>196</v>
      </c>
      <c r="U21" s="376" t="s">
        <v>205</v>
      </c>
      <c r="V21" s="340" t="s">
        <v>199</v>
      </c>
      <c r="W21" s="1073" t="s">
        <v>200</v>
      </c>
    </row>
    <row r="22" spans="8:23" ht="23.25" customHeight="1">
      <c r="H22" s="1511" t="s">
        <v>53</v>
      </c>
      <c r="I22" s="1512"/>
      <c r="J22" s="1259"/>
      <c r="K22" s="1262"/>
      <c r="L22" s="1262"/>
      <c r="M22" s="1261"/>
      <c r="N22" s="528" t="s">
        <v>206</v>
      </c>
      <c r="O22" s="246">
        <f t="shared" si="0"/>
        <v>1.080773606370876</v>
      </c>
      <c r="P22" s="246">
        <f t="shared" si="0"/>
        <v>0.7535795026375283</v>
      </c>
      <c r="Q22" s="372" t="s">
        <v>206</v>
      </c>
      <c r="R22" s="350" t="s">
        <v>204</v>
      </c>
      <c r="S22" s="350" t="s">
        <v>206</v>
      </c>
      <c r="T22" s="205">
        <f>+M9/T9</f>
        <v>0.886284289276808</v>
      </c>
      <c r="U22" s="376" t="s">
        <v>205</v>
      </c>
      <c r="V22" s="291">
        <f>+O9/V9</f>
        <v>1.021103581800581</v>
      </c>
      <c r="W22" s="371">
        <f>+P9/W9</f>
        <v>0.5109742010011552</v>
      </c>
    </row>
    <row r="23" spans="8:23" ht="23.25" customHeight="1">
      <c r="H23" s="1511" t="s">
        <v>54</v>
      </c>
      <c r="I23" s="1512"/>
      <c r="J23" s="1263"/>
      <c r="K23" s="1260"/>
      <c r="L23" s="1260"/>
      <c r="M23" s="1261"/>
      <c r="N23" s="246">
        <f>G10/N10</f>
        <v>0.6139489194499018</v>
      </c>
      <c r="O23" s="246">
        <f t="shared" si="0"/>
        <v>1.1733154542406974</v>
      </c>
      <c r="P23" s="246">
        <f t="shared" si="0"/>
        <v>0.8504606661941886</v>
      </c>
      <c r="Q23" s="369">
        <v>6.43</v>
      </c>
      <c r="R23" s="289">
        <f t="shared" si="2"/>
        <v>0.8161936040835253</v>
      </c>
      <c r="S23" s="289">
        <f>+L10/S10</f>
        <v>2.0227894257064722</v>
      </c>
      <c r="T23" s="205">
        <f>+M10/T10</f>
        <v>1.7285067873303166</v>
      </c>
      <c r="U23" s="1149">
        <f>+N10/U10</f>
        <v>1.261462205700124</v>
      </c>
      <c r="V23" s="291">
        <f>+O10/V10</f>
        <v>1.9382716049382713</v>
      </c>
      <c r="W23" s="371">
        <f>+P10/W10</f>
        <v>1.4799664359135725</v>
      </c>
    </row>
    <row r="24" spans="8:23" ht="23.25" customHeight="1">
      <c r="H24" s="1513" t="s">
        <v>19</v>
      </c>
      <c r="I24" s="1514"/>
      <c r="J24" s="1259"/>
      <c r="K24" s="1262"/>
      <c r="L24" s="1262"/>
      <c r="M24" s="1264"/>
      <c r="N24" s="528" t="s">
        <v>203</v>
      </c>
      <c r="O24" s="528" t="s">
        <v>206</v>
      </c>
      <c r="P24" s="528" t="s">
        <v>206</v>
      </c>
      <c r="Q24" s="372" t="s">
        <v>206</v>
      </c>
      <c r="R24" s="350" t="s">
        <v>206</v>
      </c>
      <c r="S24" s="350" t="s">
        <v>206</v>
      </c>
      <c r="T24" s="540" t="s">
        <v>206</v>
      </c>
      <c r="U24" s="376" t="s">
        <v>206</v>
      </c>
      <c r="V24" s="340" t="s">
        <v>206</v>
      </c>
      <c r="W24" s="1073" t="s">
        <v>186</v>
      </c>
    </row>
    <row r="25" spans="8:23" ht="23.25" customHeight="1" thickBot="1">
      <c r="H25" s="1537" t="str">
        <f>A12</f>
        <v>消去又は全社</v>
      </c>
      <c r="I25" s="1538"/>
      <c r="J25" s="1259"/>
      <c r="K25" s="1262"/>
      <c r="L25" s="1262"/>
      <c r="M25" s="1264"/>
      <c r="N25" s="528" t="s">
        <v>206</v>
      </c>
      <c r="O25" s="528" t="s">
        <v>207</v>
      </c>
      <c r="P25" s="1092" t="s">
        <v>208</v>
      </c>
      <c r="Q25" s="1153" t="s">
        <v>206</v>
      </c>
      <c r="R25" s="1154" t="s">
        <v>186</v>
      </c>
      <c r="S25" s="1154" t="s">
        <v>206</v>
      </c>
      <c r="T25" s="1155" t="s">
        <v>186</v>
      </c>
      <c r="U25" s="1156" t="s">
        <v>186</v>
      </c>
      <c r="V25" s="1157" t="s">
        <v>186</v>
      </c>
      <c r="W25" s="1158" t="s">
        <v>186</v>
      </c>
    </row>
    <row r="26" spans="8:23" ht="23.25" customHeight="1" thickBot="1" thickTop="1">
      <c r="H26" s="1527" t="s">
        <v>23</v>
      </c>
      <c r="I26" s="1539"/>
      <c r="J26" s="1265"/>
      <c r="K26" s="1266"/>
      <c r="L26" s="1266"/>
      <c r="M26" s="1267"/>
      <c r="N26" s="1147" t="s">
        <v>203</v>
      </c>
      <c r="O26" s="913">
        <f>H13/O13</f>
        <v>1.059765911553574</v>
      </c>
      <c r="P26" s="160">
        <f>I13/P13</f>
        <v>2.5240936209270304</v>
      </c>
      <c r="Q26" s="547" t="s">
        <v>186</v>
      </c>
      <c r="R26" s="1151">
        <f t="shared" si="2"/>
        <v>0.1829742545480913</v>
      </c>
      <c r="S26" s="910" t="s">
        <v>186</v>
      </c>
      <c r="T26" s="1152" t="s">
        <v>186</v>
      </c>
      <c r="U26" s="1150" t="s">
        <v>186</v>
      </c>
      <c r="V26" s="544" t="s">
        <v>186</v>
      </c>
      <c r="W26" s="1148">
        <f>+P13/W13</f>
        <v>2.4489885550921695</v>
      </c>
    </row>
    <row r="27" spans="17:23" s="115" customFormat="1" ht="18" customHeight="1">
      <c r="Q27" s="116"/>
      <c r="R27" s="116"/>
      <c r="S27" s="116"/>
      <c r="T27" s="116"/>
      <c r="U27" s="116"/>
      <c r="V27" s="116"/>
      <c r="W27" s="79"/>
    </row>
    <row r="28" spans="10:23" ht="5.25" customHeight="1" hidden="1" thickBot="1">
      <c r="J28" s="187"/>
      <c r="Q28" s="117"/>
      <c r="R28" s="117"/>
      <c r="S28" s="117"/>
      <c r="T28" s="117"/>
      <c r="U28" s="117"/>
      <c r="V28" s="117"/>
      <c r="W28" s="117"/>
    </row>
    <row r="29" s="62" customFormat="1" ht="20.25" customHeight="1">
      <c r="A29" s="118"/>
    </row>
  </sheetData>
  <mergeCells count="34">
    <mergeCell ref="H24:I24"/>
    <mergeCell ref="H26:I26"/>
    <mergeCell ref="H25:I25"/>
    <mergeCell ref="H20:I20"/>
    <mergeCell ref="H21:I21"/>
    <mergeCell ref="H22:I22"/>
    <mergeCell ref="H23:I23"/>
    <mergeCell ref="H18:I18"/>
    <mergeCell ref="H19:I19"/>
    <mergeCell ref="J16:P16"/>
    <mergeCell ref="J17:P17"/>
    <mergeCell ref="Q16:W16"/>
    <mergeCell ref="H17:I17"/>
    <mergeCell ref="Q17:W17"/>
    <mergeCell ref="A12:B12"/>
    <mergeCell ref="A13:B13"/>
    <mergeCell ref="Q4:W4"/>
    <mergeCell ref="A5:B5"/>
    <mergeCell ref="A6:B6"/>
    <mergeCell ref="A7:B7"/>
    <mergeCell ref="A4:B4"/>
    <mergeCell ref="C4:I4"/>
    <mergeCell ref="J4:P4"/>
    <mergeCell ref="Q2:W2"/>
    <mergeCell ref="A3:B3"/>
    <mergeCell ref="Q3:W3"/>
    <mergeCell ref="J2:P2"/>
    <mergeCell ref="J3:P3"/>
    <mergeCell ref="C2:I2"/>
    <mergeCell ref="C3:I3"/>
    <mergeCell ref="A8:B8"/>
    <mergeCell ref="A9:B9"/>
    <mergeCell ref="A10:B10"/>
    <mergeCell ref="A11:B11"/>
  </mergeCells>
  <printOptions/>
  <pageMargins left="0.35433070866141736" right="0.2755905511811024" top="0.36" bottom="0.12" header="0.26" footer="0.18"/>
  <pageSetup horizontalDpi="600" verticalDpi="600" orientation="landscape" paperSize="9" scale="70" r:id="rId4"/>
  <headerFooter alignWithMargins="0">
    <oddFooter>&amp;C１３&amp;R2010年3月期　データ集 営業利益CP別</oddFooter>
  </headerFooter>
  <drawing r:id="rId3"/>
  <legacyDrawing r:id="rId2"/>
</worksheet>
</file>

<file path=xl/worksheets/sheet14.xml><?xml version="1.0" encoding="utf-8"?>
<worksheet xmlns="http://schemas.openxmlformats.org/spreadsheetml/2006/main" xmlns:r="http://schemas.openxmlformats.org/officeDocument/2006/relationships">
  <dimension ref="A1:O39"/>
  <sheetViews>
    <sheetView zoomScale="75" zoomScaleNormal="75" workbookViewId="0" topLeftCell="A10">
      <selection activeCell="A1" sqref="A1:J39"/>
    </sheetView>
  </sheetViews>
  <sheetFormatPr defaultColWidth="9.00390625" defaultRowHeight="13.5"/>
  <cols>
    <col min="1" max="2" width="12.625" style="32" customWidth="1"/>
    <col min="3" max="4" width="18.125" style="32" customWidth="1"/>
    <col min="5" max="5" width="19.125" style="32" customWidth="1"/>
    <col min="6" max="6" width="4.875" style="32" customWidth="1"/>
    <col min="7" max="8" width="12.625" style="32" customWidth="1"/>
    <col min="9" max="9" width="18.125" style="859" customWidth="1"/>
    <col min="10" max="10" width="19.125" style="859" customWidth="1"/>
    <col min="11" max="14" width="8.625" style="32" customWidth="1"/>
    <col min="15" max="16384" width="9.00390625" style="32" customWidth="1"/>
  </cols>
  <sheetData>
    <row r="1" spans="1:13" s="30" customFormat="1" ht="27.75" customHeight="1" thickBot="1">
      <c r="A1" s="28"/>
      <c r="B1" s="28"/>
      <c r="C1" s="28"/>
      <c r="D1" s="28"/>
      <c r="E1" s="29" t="s">
        <v>150</v>
      </c>
      <c r="F1" s="28"/>
      <c r="G1" s="28"/>
      <c r="H1" s="28"/>
      <c r="I1" s="191"/>
      <c r="J1" s="29"/>
      <c r="K1" s="28"/>
      <c r="L1" s="28"/>
      <c r="M1" s="28"/>
    </row>
    <row r="2" spans="1:15" ht="16.5" customHeight="1">
      <c r="A2" s="1545" t="s">
        <v>96</v>
      </c>
      <c r="B2" s="1570"/>
      <c r="C2" s="906" t="s">
        <v>87</v>
      </c>
      <c r="D2" s="908" t="s">
        <v>75</v>
      </c>
      <c r="E2" s="1559" t="s">
        <v>215</v>
      </c>
      <c r="F2" s="699"/>
      <c r="G2" s="1545" t="s">
        <v>96</v>
      </c>
      <c r="H2" s="1546"/>
      <c r="I2" s="1399" t="str">
        <f>$C$2</f>
        <v>2010年3月期　</v>
      </c>
      <c r="J2" s="909" t="str">
        <f>$D$2</f>
        <v>2009年3月期　</v>
      </c>
      <c r="K2" s="699"/>
      <c r="L2" s="699"/>
      <c r="M2" s="699"/>
      <c r="N2" s="613"/>
      <c r="O2" s="613"/>
    </row>
    <row r="3" spans="1:15" ht="15.75" customHeight="1">
      <c r="A3" s="1506"/>
      <c r="B3" s="1519"/>
      <c r="C3" s="507" t="s">
        <v>1</v>
      </c>
      <c r="D3" s="508" t="s">
        <v>216</v>
      </c>
      <c r="E3" s="1568"/>
      <c r="F3" s="699"/>
      <c r="G3" s="1506"/>
      <c r="H3" s="1507"/>
      <c r="I3" s="1403" t="s">
        <v>1</v>
      </c>
      <c r="J3" s="518" t="s">
        <v>1</v>
      </c>
      <c r="K3" s="699"/>
      <c r="L3" s="699"/>
      <c r="M3" s="699"/>
      <c r="N3" s="613"/>
      <c r="O3" s="613"/>
    </row>
    <row r="4" spans="1:15" ht="17.25" customHeight="1" thickBot="1">
      <c r="A4" s="1423" t="s">
        <v>97</v>
      </c>
      <c r="B4" s="1531"/>
      <c r="C4" s="509"/>
      <c r="D4" s="510"/>
      <c r="E4" s="1569"/>
      <c r="F4" s="511"/>
      <c r="G4" s="1565" t="s">
        <v>98</v>
      </c>
      <c r="H4" s="1566"/>
      <c r="I4" s="563"/>
      <c r="J4" s="512"/>
      <c r="K4" s="699"/>
      <c r="L4" s="699"/>
      <c r="M4" s="699"/>
      <c r="N4" s="613"/>
      <c r="O4" s="613"/>
    </row>
    <row r="5" spans="1:15" ht="23.25" customHeight="1" thickTop="1">
      <c r="A5" s="1517" t="s">
        <v>151</v>
      </c>
      <c r="B5" s="1522"/>
      <c r="C5" s="851">
        <v>113.72390177999999</v>
      </c>
      <c r="D5" s="852">
        <v>181.91</v>
      </c>
      <c r="E5" s="1397">
        <f>C5/D5</f>
        <v>0.6251657510857017</v>
      </c>
      <c r="F5" s="513"/>
      <c r="G5" s="1550" t="s">
        <v>151</v>
      </c>
      <c r="H5" s="1551"/>
      <c r="I5" s="1406">
        <f>C5/$C$12</f>
        <v>0.300856883015873</v>
      </c>
      <c r="J5" s="514">
        <v>0.3720116975807276</v>
      </c>
      <c r="K5" s="515"/>
      <c r="L5" s="515"/>
      <c r="M5" s="515"/>
      <c r="N5" s="613"/>
      <c r="O5" s="613"/>
    </row>
    <row r="6" spans="1:15" ht="23.25" customHeight="1">
      <c r="A6" s="1523" t="s">
        <v>163</v>
      </c>
      <c r="B6" s="1524"/>
      <c r="C6" s="853">
        <v>50.42268</v>
      </c>
      <c r="D6" s="854">
        <v>80.61</v>
      </c>
      <c r="E6" s="1397">
        <f aca="true" t="shared" si="0" ref="E6:E12">C6/D6</f>
        <v>0.625513956084853</v>
      </c>
      <c r="F6" s="513"/>
      <c r="G6" s="1523" t="s">
        <v>164</v>
      </c>
      <c r="H6" s="1526"/>
      <c r="I6" s="1406">
        <f aca="true" t="shared" si="1" ref="I6:I12">C6/$C$12</f>
        <v>0.13339333333333334</v>
      </c>
      <c r="J6" s="516">
        <v>0.1648499969324526</v>
      </c>
      <c r="K6" s="515"/>
      <c r="L6" s="515"/>
      <c r="M6" s="515"/>
      <c r="N6" s="613"/>
      <c r="O6" s="613"/>
    </row>
    <row r="7" spans="1:15" ht="23.25" customHeight="1">
      <c r="A7" s="1511" t="s">
        <v>152</v>
      </c>
      <c r="B7" s="1512"/>
      <c r="C7" s="851">
        <v>49.7946</v>
      </c>
      <c r="D7" s="852">
        <v>73.18</v>
      </c>
      <c r="E7" s="1397">
        <f t="shared" si="0"/>
        <v>0.6804400109319486</v>
      </c>
      <c r="F7" s="513"/>
      <c r="G7" s="1511" t="s">
        <v>152</v>
      </c>
      <c r="H7" s="1528"/>
      <c r="I7" s="1406">
        <f t="shared" si="1"/>
        <v>0.13173174603174603</v>
      </c>
      <c r="J7" s="514">
        <v>0.14965541217611814</v>
      </c>
      <c r="K7" s="515"/>
      <c r="L7" s="515"/>
      <c r="M7" s="515"/>
      <c r="N7" s="613"/>
      <c r="O7" s="613"/>
    </row>
    <row r="8" spans="1:15" ht="23.25" customHeight="1">
      <c r="A8" s="1511" t="s">
        <v>153</v>
      </c>
      <c r="B8" s="1512"/>
      <c r="C8" s="851">
        <v>29.44</v>
      </c>
      <c r="D8" s="852">
        <v>34.32</v>
      </c>
      <c r="E8" s="1397">
        <f t="shared" si="0"/>
        <v>0.8578088578088578</v>
      </c>
      <c r="F8" s="513"/>
      <c r="G8" s="1511" t="s">
        <v>153</v>
      </c>
      <c r="H8" s="1528"/>
      <c r="I8" s="1406">
        <f t="shared" si="1"/>
        <v>0.07788359788359789</v>
      </c>
      <c r="J8" s="514">
        <v>0.07018548436573345</v>
      </c>
      <c r="K8" s="515"/>
      <c r="L8" s="515"/>
      <c r="M8" s="515"/>
      <c r="N8" s="613"/>
      <c r="O8" s="613"/>
    </row>
    <row r="9" spans="1:15" ht="23.25" customHeight="1">
      <c r="A9" s="1511" t="s">
        <v>154</v>
      </c>
      <c r="B9" s="1512"/>
      <c r="C9" s="851">
        <v>50.238294113</v>
      </c>
      <c r="D9" s="852">
        <v>44.06</v>
      </c>
      <c r="E9" s="1397">
        <f t="shared" si="0"/>
        <v>1.1402245599863823</v>
      </c>
      <c r="F9" s="513"/>
      <c r="G9" s="1511" t="s">
        <v>154</v>
      </c>
      <c r="H9" s="1528"/>
      <c r="I9" s="1406">
        <f t="shared" si="1"/>
        <v>0.1329055399814815</v>
      </c>
      <c r="J9" s="514">
        <v>0.09010409210822308</v>
      </c>
      <c r="K9" s="515"/>
      <c r="L9" s="515"/>
      <c r="M9" s="515"/>
      <c r="N9" s="613"/>
      <c r="O9" s="613"/>
    </row>
    <row r="10" spans="1:15" ht="23.25" customHeight="1">
      <c r="A10" s="1523" t="s">
        <v>19</v>
      </c>
      <c r="B10" s="1556"/>
      <c r="C10" s="1401">
        <v>14.177010000000001</v>
      </c>
      <c r="D10" s="1552">
        <v>74.91</v>
      </c>
      <c r="E10" s="1557">
        <v>1.135</v>
      </c>
      <c r="F10" s="513"/>
      <c r="G10" s="1523" t="s">
        <v>19</v>
      </c>
      <c r="H10" s="1544"/>
      <c r="I10" s="1406">
        <f t="shared" si="1"/>
        <v>0.03750531746031746</v>
      </c>
      <c r="J10" s="1541">
        <v>0.1531933168367451</v>
      </c>
      <c r="K10" s="515"/>
      <c r="L10" s="515"/>
      <c r="M10" s="515"/>
      <c r="N10" s="613"/>
      <c r="O10" s="613"/>
    </row>
    <row r="11" spans="1:15" ht="23.25" customHeight="1" thickBot="1">
      <c r="A11" s="1562" t="s">
        <v>176</v>
      </c>
      <c r="B11" s="1563"/>
      <c r="C11" s="855">
        <v>70.63</v>
      </c>
      <c r="D11" s="1553"/>
      <c r="E11" s="1558"/>
      <c r="F11" s="513"/>
      <c r="G11" s="1520" t="s">
        <v>176</v>
      </c>
      <c r="H11" s="1521"/>
      <c r="I11" s="1408">
        <f t="shared" si="1"/>
        <v>0.18685185185185185</v>
      </c>
      <c r="J11" s="1548"/>
      <c r="K11" s="515"/>
      <c r="L11" s="515"/>
      <c r="M11" s="515"/>
      <c r="N11" s="613"/>
      <c r="O11" s="613"/>
    </row>
    <row r="12" spans="1:15" ht="23.25" customHeight="1" thickBot="1" thickTop="1">
      <c r="A12" s="1515" t="s">
        <v>23</v>
      </c>
      <c r="B12" s="1554"/>
      <c r="C12" s="856">
        <v>378</v>
      </c>
      <c r="D12" s="857">
        <v>488.99</v>
      </c>
      <c r="E12" s="1398">
        <f t="shared" si="0"/>
        <v>0.7730219431890223</v>
      </c>
      <c r="F12" s="513"/>
      <c r="G12" s="1515" t="s">
        <v>23</v>
      </c>
      <c r="H12" s="1549"/>
      <c r="I12" s="1409">
        <f t="shared" si="1"/>
        <v>1</v>
      </c>
      <c r="J12" s="517">
        <v>1</v>
      </c>
      <c r="K12" s="515"/>
      <c r="L12" s="515"/>
      <c r="M12" s="515"/>
      <c r="N12" s="613"/>
      <c r="O12" s="613"/>
    </row>
    <row r="13" spans="5:14" ht="17.25" customHeight="1">
      <c r="E13" s="503"/>
      <c r="K13" s="503"/>
      <c r="L13" s="503"/>
      <c r="M13" s="503"/>
      <c r="N13" s="504"/>
    </row>
    <row r="14" spans="1:13" ht="14.25" thickBot="1">
      <c r="A14" s="62"/>
      <c r="B14" s="62"/>
      <c r="C14" s="62"/>
      <c r="D14" s="62"/>
      <c r="E14" s="62"/>
      <c r="F14" s="62"/>
      <c r="G14" s="62"/>
      <c r="H14" s="62"/>
      <c r="I14" s="61"/>
      <c r="J14" s="61"/>
      <c r="K14" s="62"/>
      <c r="L14" s="62"/>
      <c r="M14" s="62"/>
    </row>
    <row r="15" spans="1:15" ht="16.5" customHeight="1">
      <c r="A15" s="1545" t="s">
        <v>99</v>
      </c>
      <c r="B15" s="1546"/>
      <c r="C15" s="1399" t="str">
        <f>$C$2</f>
        <v>2010年3月期　</v>
      </c>
      <c r="D15" s="908" t="str">
        <f>$D$2</f>
        <v>2009年3月期　</v>
      </c>
      <c r="E15" s="1559" t="str">
        <f>$E$2</f>
        <v>10年3月期実績/
09年3月期実績 </v>
      </c>
      <c r="F15" s="699"/>
      <c r="G15" s="1545" t="s">
        <v>99</v>
      </c>
      <c r="H15" s="1546"/>
      <c r="I15" s="1399" t="str">
        <f>$C$2</f>
        <v>2010年3月期　</v>
      </c>
      <c r="J15" s="909" t="str">
        <f>$D$2</f>
        <v>2009年3月期　</v>
      </c>
      <c r="K15" s="699"/>
      <c r="L15" s="699"/>
      <c r="M15" s="699"/>
      <c r="N15" s="613"/>
      <c r="O15" s="613"/>
    </row>
    <row r="16" spans="1:15" ht="15.75" customHeight="1">
      <c r="A16" s="1506"/>
      <c r="B16" s="1507"/>
      <c r="C16" s="1403" t="s">
        <v>1</v>
      </c>
      <c r="D16" s="508" t="s">
        <v>216</v>
      </c>
      <c r="E16" s="1560"/>
      <c r="F16" s="699"/>
      <c r="G16" s="1506"/>
      <c r="H16" s="1507"/>
      <c r="I16" s="1403" t="s">
        <v>1</v>
      </c>
      <c r="J16" s="518" t="s">
        <v>1</v>
      </c>
      <c r="K16" s="699"/>
      <c r="L16" s="699"/>
      <c r="M16" s="699"/>
      <c r="N16" s="613"/>
      <c r="O16" s="613"/>
    </row>
    <row r="17" spans="1:15" ht="20.25" customHeight="1" thickBot="1">
      <c r="A17" s="1423" t="s">
        <v>97</v>
      </c>
      <c r="B17" s="1415"/>
      <c r="C17" s="563"/>
      <c r="D17" s="510"/>
      <c r="E17" s="1561"/>
      <c r="F17" s="511"/>
      <c r="G17" s="1423" t="s">
        <v>98</v>
      </c>
      <c r="H17" s="1415"/>
      <c r="I17" s="563"/>
      <c r="J17" s="512"/>
      <c r="K17" s="699"/>
      <c r="L17" s="699"/>
      <c r="M17" s="699"/>
      <c r="N17" s="613"/>
      <c r="O17" s="613"/>
    </row>
    <row r="18" spans="1:15" ht="23.25" customHeight="1" thickTop="1">
      <c r="A18" s="1550" t="s">
        <v>151</v>
      </c>
      <c r="B18" s="1551"/>
      <c r="C18" s="499">
        <v>19.54</v>
      </c>
      <c r="D18" s="852">
        <v>88.99395439999999</v>
      </c>
      <c r="E18" s="1397">
        <f aca="true" t="shared" si="2" ref="E18:E25">C18/D18</f>
        <v>0.2195654764611741</v>
      </c>
      <c r="F18" s="513"/>
      <c r="G18" s="1517" t="s">
        <v>151</v>
      </c>
      <c r="H18" s="1547"/>
      <c r="I18" s="1406">
        <f aca="true" t="shared" si="3" ref="I18:I25">C18/$C$25</f>
        <v>0.1002051282051282</v>
      </c>
      <c r="J18" s="514">
        <v>0.24154274767239314</v>
      </c>
      <c r="K18" s="515"/>
      <c r="L18" s="515"/>
      <c r="M18" s="515"/>
      <c r="N18" s="613"/>
      <c r="O18" s="613"/>
    </row>
    <row r="19" spans="1:15" ht="23.25" customHeight="1">
      <c r="A19" s="1523" t="s">
        <v>164</v>
      </c>
      <c r="B19" s="1526"/>
      <c r="C19" s="500">
        <v>42.31</v>
      </c>
      <c r="D19" s="854">
        <v>172.52795425</v>
      </c>
      <c r="E19" s="1397">
        <f t="shared" si="2"/>
        <v>0.24523562099792304</v>
      </c>
      <c r="F19" s="513"/>
      <c r="G19" s="1523" t="s">
        <v>165</v>
      </c>
      <c r="H19" s="1544"/>
      <c r="I19" s="1406">
        <f t="shared" si="3"/>
        <v>0.216974358974359</v>
      </c>
      <c r="J19" s="516">
        <v>0.46826637158447176</v>
      </c>
      <c r="K19" s="515"/>
      <c r="L19" s="515"/>
      <c r="M19" s="515"/>
      <c r="N19" s="613"/>
      <c r="O19" s="613"/>
    </row>
    <row r="20" spans="1:15" ht="23.25" customHeight="1">
      <c r="A20" s="1511" t="s">
        <v>152</v>
      </c>
      <c r="B20" s="1528"/>
      <c r="C20" s="499">
        <v>36.07</v>
      </c>
      <c r="D20" s="852">
        <v>55.559710810000006</v>
      </c>
      <c r="E20" s="1397">
        <f t="shared" si="2"/>
        <v>0.6492114425028267</v>
      </c>
      <c r="F20" s="513"/>
      <c r="G20" s="1511" t="s">
        <v>152</v>
      </c>
      <c r="H20" s="1543"/>
      <c r="I20" s="1406">
        <f t="shared" si="3"/>
        <v>0.184974358974359</v>
      </c>
      <c r="J20" s="514">
        <v>0.15079726818983746</v>
      </c>
      <c r="K20" s="515"/>
      <c r="L20" s="515"/>
      <c r="M20" s="515"/>
      <c r="N20" s="613"/>
      <c r="O20" s="613"/>
    </row>
    <row r="21" spans="1:15" ht="23.25" customHeight="1">
      <c r="A21" s="1511" t="s">
        <v>153</v>
      </c>
      <c r="B21" s="1528"/>
      <c r="C21" s="499">
        <v>11.81</v>
      </c>
      <c r="D21" s="852">
        <v>19.02982924</v>
      </c>
      <c r="E21" s="1397">
        <f t="shared" si="2"/>
        <v>0.6206046229345986</v>
      </c>
      <c r="F21" s="513"/>
      <c r="G21" s="1511" t="s">
        <v>153</v>
      </c>
      <c r="H21" s="1543"/>
      <c r="I21" s="1406">
        <f t="shared" si="3"/>
        <v>0.060564102564102565</v>
      </c>
      <c r="J21" s="514">
        <v>0.05164976962037378</v>
      </c>
      <c r="K21" s="515"/>
      <c r="L21" s="515"/>
      <c r="M21" s="515"/>
      <c r="N21" s="613"/>
      <c r="O21" s="613"/>
    </row>
    <row r="22" spans="1:15" ht="23.25" customHeight="1">
      <c r="A22" s="1511" t="s">
        <v>154</v>
      </c>
      <c r="B22" s="1528"/>
      <c r="C22" s="499">
        <v>15</v>
      </c>
      <c r="D22" s="852">
        <v>17.92776</v>
      </c>
      <c r="E22" s="1397">
        <f t="shared" si="2"/>
        <v>0.8366912542336578</v>
      </c>
      <c r="F22" s="513"/>
      <c r="G22" s="1511" t="s">
        <v>154</v>
      </c>
      <c r="H22" s="1543"/>
      <c r="I22" s="1406">
        <f t="shared" si="3"/>
        <v>0.07692307692307693</v>
      </c>
      <c r="J22" s="514">
        <v>0.048658590790873125</v>
      </c>
      <c r="K22" s="515"/>
      <c r="L22" s="515"/>
      <c r="M22" s="515"/>
      <c r="N22" s="613"/>
      <c r="O22" s="613"/>
    </row>
    <row r="23" spans="1:15" ht="23.25" customHeight="1">
      <c r="A23" s="1523" t="s">
        <v>19</v>
      </c>
      <c r="B23" s="1555"/>
      <c r="C23" s="1402">
        <v>9.84</v>
      </c>
      <c r="D23" s="1552">
        <v>14.40056131</v>
      </c>
      <c r="E23" s="1557">
        <v>4.93</v>
      </c>
      <c r="F23" s="513"/>
      <c r="G23" s="1523" t="s">
        <v>19</v>
      </c>
      <c r="H23" s="1544"/>
      <c r="I23" s="1406">
        <f t="shared" si="3"/>
        <v>0.05046153846153846</v>
      </c>
      <c r="J23" s="1541">
        <v>0.03908525214205064</v>
      </c>
      <c r="K23" s="515"/>
      <c r="L23" s="515"/>
      <c r="M23" s="515"/>
      <c r="N23" s="613"/>
      <c r="O23" s="613"/>
    </row>
    <row r="24" spans="1:15" ht="23.25" customHeight="1" thickBot="1">
      <c r="A24" s="1520" t="s">
        <v>176</v>
      </c>
      <c r="B24" s="1567"/>
      <c r="C24" s="844">
        <v>61</v>
      </c>
      <c r="D24" s="1553"/>
      <c r="E24" s="1558"/>
      <c r="F24" s="513"/>
      <c r="G24" s="1520" t="s">
        <v>176</v>
      </c>
      <c r="H24" s="1530"/>
      <c r="I24" s="1406">
        <f t="shared" si="3"/>
        <v>0.3128205128205128</v>
      </c>
      <c r="J24" s="1548"/>
      <c r="K24" s="515"/>
      <c r="L24" s="515"/>
      <c r="M24" s="515"/>
      <c r="N24" s="613"/>
      <c r="O24" s="613"/>
    </row>
    <row r="25" spans="1:15" ht="23.25" customHeight="1" thickBot="1" thickTop="1">
      <c r="A25" s="1515" t="s">
        <v>23</v>
      </c>
      <c r="B25" s="1549"/>
      <c r="C25" s="501">
        <v>195</v>
      </c>
      <c r="D25" s="860">
        <v>368.43977001</v>
      </c>
      <c r="E25" s="1398">
        <f t="shared" si="2"/>
        <v>0.5292588256547532</v>
      </c>
      <c r="F25" s="513"/>
      <c r="G25" s="1515" t="s">
        <v>23</v>
      </c>
      <c r="H25" s="1540"/>
      <c r="I25" s="1407">
        <f t="shared" si="3"/>
        <v>1</v>
      </c>
      <c r="J25" s="517">
        <v>1</v>
      </c>
      <c r="K25" s="515"/>
      <c r="L25" s="515"/>
      <c r="M25" s="515"/>
      <c r="N25" s="613"/>
      <c r="O25" s="613"/>
    </row>
    <row r="26" ht="13.5"/>
    <row r="27" spans="1:13" ht="14.25" thickBot="1">
      <c r="A27" s="62"/>
      <c r="B27" s="62"/>
      <c r="C27" s="62"/>
      <c r="D27" s="62"/>
      <c r="E27" s="62"/>
      <c r="F27" s="62"/>
      <c r="G27" s="62"/>
      <c r="H27" s="62"/>
      <c r="I27" s="61"/>
      <c r="J27" s="61"/>
      <c r="K27" s="62"/>
      <c r="L27" s="62"/>
      <c r="M27" s="62"/>
    </row>
    <row r="28" spans="1:15" ht="16.5" customHeight="1">
      <c r="A28" s="1545" t="s">
        <v>100</v>
      </c>
      <c r="B28" s="1546"/>
      <c r="C28" s="1399" t="str">
        <f>$C$2</f>
        <v>2010年3月期　</v>
      </c>
      <c r="D28" s="908" t="str">
        <f>$D$2</f>
        <v>2009年3月期　</v>
      </c>
      <c r="E28" s="1559" t="str">
        <f>$E$2</f>
        <v>10年3月期実績/
09年3月期実績 </v>
      </c>
      <c r="F28" s="699"/>
      <c r="G28" s="1545" t="s">
        <v>100</v>
      </c>
      <c r="H28" s="1546"/>
      <c r="I28" s="1399" t="str">
        <f>$C$2</f>
        <v>2010年3月期　</v>
      </c>
      <c r="J28" s="909" t="str">
        <f>$D$2</f>
        <v>2009年3月期　</v>
      </c>
      <c r="K28" s="699"/>
      <c r="L28" s="699"/>
      <c r="M28" s="699"/>
      <c r="N28" s="613"/>
      <c r="O28" s="613"/>
    </row>
    <row r="29" spans="1:15" ht="15.75" customHeight="1">
      <c r="A29" s="1506"/>
      <c r="B29" s="1507"/>
      <c r="C29" s="1403" t="s">
        <v>1</v>
      </c>
      <c r="D29" s="508" t="s">
        <v>216</v>
      </c>
      <c r="E29" s="1560"/>
      <c r="F29" s="699"/>
      <c r="G29" s="1506"/>
      <c r="H29" s="1507"/>
      <c r="I29" s="1403" t="s">
        <v>1</v>
      </c>
      <c r="J29" s="518" t="s">
        <v>1</v>
      </c>
      <c r="K29" s="699"/>
      <c r="L29" s="699"/>
      <c r="M29" s="699"/>
      <c r="N29" s="613"/>
      <c r="O29" s="613"/>
    </row>
    <row r="30" spans="1:15" ht="20.25" customHeight="1" thickBot="1">
      <c r="A30" s="1423" t="s">
        <v>97</v>
      </c>
      <c r="B30" s="1415"/>
      <c r="C30" s="563"/>
      <c r="D30" s="510"/>
      <c r="E30" s="1561"/>
      <c r="F30" s="511"/>
      <c r="G30" s="1423" t="s">
        <v>98</v>
      </c>
      <c r="H30" s="1415"/>
      <c r="I30" s="563"/>
      <c r="J30" s="512"/>
      <c r="K30" s="699"/>
      <c r="L30" s="699"/>
      <c r="M30" s="699"/>
      <c r="N30" s="613"/>
      <c r="O30" s="613"/>
    </row>
    <row r="31" spans="1:15" ht="23.25" customHeight="1" thickTop="1">
      <c r="A31" s="1517" t="s">
        <v>151</v>
      </c>
      <c r="B31" s="1518"/>
      <c r="C31" s="499">
        <v>53.6</v>
      </c>
      <c r="D31" s="852">
        <v>101.34125</v>
      </c>
      <c r="E31" s="1397">
        <f>C31/D31</f>
        <v>0.5289060476360811</v>
      </c>
      <c r="F31" s="513"/>
      <c r="G31" s="1517" t="s">
        <v>151</v>
      </c>
      <c r="H31" s="1547"/>
      <c r="I31" s="1406">
        <f>C31/$C$38</f>
        <v>0.19872460329230313</v>
      </c>
      <c r="J31" s="514">
        <f>D31/$D$38</f>
        <v>0.3025412494709922</v>
      </c>
      <c r="K31" s="515"/>
      <c r="M31" s="515"/>
      <c r="N31" s="613"/>
      <c r="O31" s="613"/>
    </row>
    <row r="32" spans="1:15" ht="23.25" customHeight="1">
      <c r="A32" s="1523" t="s">
        <v>164</v>
      </c>
      <c r="B32" s="1526"/>
      <c r="C32" s="500">
        <v>84.8</v>
      </c>
      <c r="D32" s="854">
        <v>107.63748</v>
      </c>
      <c r="E32" s="1397">
        <f aca="true" t="shared" si="4" ref="E32:E38">C32/D32</f>
        <v>0.7878296667666318</v>
      </c>
      <c r="F32" s="513"/>
      <c r="G32" s="1523" t="s">
        <v>163</v>
      </c>
      <c r="H32" s="1544"/>
      <c r="I32" s="1406">
        <f aca="true" t="shared" si="5" ref="I32:I37">C32/$C$38</f>
        <v>0.31440011864155415</v>
      </c>
      <c r="J32" s="514">
        <f aca="true" t="shared" si="6" ref="J32:J38">D32/$D$38</f>
        <v>0.32133783320325077</v>
      </c>
      <c r="K32" s="515"/>
      <c r="M32" s="515"/>
      <c r="N32" s="613"/>
      <c r="O32" s="613"/>
    </row>
    <row r="33" spans="1:15" ht="23.25" customHeight="1">
      <c r="A33" s="1511" t="s">
        <v>152</v>
      </c>
      <c r="B33" s="1528"/>
      <c r="C33" s="499">
        <v>20.99</v>
      </c>
      <c r="D33" s="852">
        <v>54.19329</v>
      </c>
      <c r="E33" s="1397">
        <f t="shared" si="4"/>
        <v>0.38731732286414056</v>
      </c>
      <c r="F33" s="513"/>
      <c r="G33" s="1511" t="s">
        <v>152</v>
      </c>
      <c r="H33" s="1543"/>
      <c r="I33" s="1406">
        <f t="shared" si="5"/>
        <v>0.07782144446092243</v>
      </c>
      <c r="J33" s="514">
        <f t="shared" si="6"/>
        <v>0.16178708738587522</v>
      </c>
      <c r="K33" s="515"/>
      <c r="M33" s="515"/>
      <c r="N33" s="613"/>
      <c r="O33" s="613"/>
    </row>
    <row r="34" spans="1:15" ht="23.25" customHeight="1">
      <c r="A34" s="1511" t="s">
        <v>153</v>
      </c>
      <c r="B34" s="1528"/>
      <c r="C34" s="499">
        <v>13.78</v>
      </c>
      <c r="D34" s="852">
        <v>27.97049</v>
      </c>
      <c r="E34" s="1397">
        <f t="shared" si="4"/>
        <v>0.49266208779324205</v>
      </c>
      <c r="F34" s="513"/>
      <c r="G34" s="1511" t="s">
        <v>153</v>
      </c>
      <c r="H34" s="1543"/>
      <c r="I34" s="1406">
        <f t="shared" si="5"/>
        <v>0.05109001927925255</v>
      </c>
      <c r="J34" s="514">
        <f t="shared" si="6"/>
        <v>0.0835022953922109</v>
      </c>
      <c r="K34" s="515"/>
      <c r="M34" s="515"/>
      <c r="N34" s="613"/>
      <c r="O34" s="613"/>
    </row>
    <row r="35" spans="1:15" ht="23.25" customHeight="1">
      <c r="A35" s="1511" t="s">
        <v>154</v>
      </c>
      <c r="B35" s="1528"/>
      <c r="C35" s="499">
        <v>13.42</v>
      </c>
      <c r="D35" s="852">
        <v>12.19738</v>
      </c>
      <c r="E35" s="1397">
        <f t="shared" si="4"/>
        <v>1.1002362802503487</v>
      </c>
      <c r="F35" s="513"/>
      <c r="G35" s="1511" t="s">
        <v>154</v>
      </c>
      <c r="H35" s="1543"/>
      <c r="I35" s="1406">
        <f t="shared" si="5"/>
        <v>0.049755301794453505</v>
      </c>
      <c r="J35" s="514">
        <f t="shared" si="6"/>
        <v>0.036413707009460526</v>
      </c>
      <c r="K35" s="515"/>
      <c r="M35" s="515"/>
      <c r="N35" s="613"/>
      <c r="O35" s="613"/>
    </row>
    <row r="36" spans="1:15" ht="23.25" customHeight="1">
      <c r="A36" s="1523" t="s">
        <v>19</v>
      </c>
      <c r="B36" s="1544"/>
      <c r="C36" s="1402">
        <v>11.13</v>
      </c>
      <c r="D36" s="1552">
        <v>31.626829999999998</v>
      </c>
      <c r="E36" s="1557">
        <v>2.624</v>
      </c>
      <c r="F36" s="513"/>
      <c r="G36" s="1523" t="s">
        <v>19</v>
      </c>
      <c r="H36" s="1544"/>
      <c r="I36" s="1406">
        <f t="shared" si="5"/>
        <v>0.041265015571703985</v>
      </c>
      <c r="J36" s="1541">
        <v>0.1</v>
      </c>
      <c r="K36" s="515"/>
      <c r="M36" s="515"/>
      <c r="N36" s="613"/>
      <c r="O36" s="613"/>
    </row>
    <row r="37" spans="1:15" ht="23.25" customHeight="1" thickBot="1">
      <c r="A37" s="1562" t="s">
        <v>176</v>
      </c>
      <c r="B37" s="1564"/>
      <c r="C37" s="844">
        <v>72</v>
      </c>
      <c r="D37" s="1553"/>
      <c r="E37" s="1558"/>
      <c r="F37" s="513"/>
      <c r="G37" s="1520" t="s">
        <v>176</v>
      </c>
      <c r="H37" s="1530"/>
      <c r="I37" s="1406">
        <f t="shared" si="5"/>
        <v>0.2669434969598101</v>
      </c>
      <c r="J37" s="1542"/>
      <c r="K37" s="515"/>
      <c r="M37" s="515"/>
      <c r="N37" s="613"/>
      <c r="O37" s="613"/>
    </row>
    <row r="38" spans="1:15" ht="23.25" customHeight="1" thickBot="1" thickTop="1">
      <c r="A38" s="1515" t="s">
        <v>23</v>
      </c>
      <c r="B38" s="1549"/>
      <c r="C38" s="501">
        <f>SUM(C31:C37)</f>
        <v>269.72</v>
      </c>
      <c r="D38" s="860">
        <v>334.96672</v>
      </c>
      <c r="E38" s="1398">
        <f t="shared" si="4"/>
        <v>0.8052143209928437</v>
      </c>
      <c r="F38" s="513"/>
      <c r="G38" s="1515" t="s">
        <v>23</v>
      </c>
      <c r="H38" s="1540"/>
      <c r="I38" s="1407">
        <f>C38/$C$38</f>
        <v>1</v>
      </c>
      <c r="J38" s="1400">
        <f t="shared" si="6"/>
        <v>1</v>
      </c>
      <c r="K38" s="515"/>
      <c r="M38" s="515"/>
      <c r="N38" s="613"/>
      <c r="O38" s="613"/>
    </row>
    <row r="39" ht="13.5">
      <c r="D39" s="32" t="s">
        <v>214</v>
      </c>
    </row>
  </sheetData>
  <mergeCells count="72">
    <mergeCell ref="G2:H3"/>
    <mergeCell ref="G4:H4"/>
    <mergeCell ref="A24:B24"/>
    <mergeCell ref="G20:H20"/>
    <mergeCell ref="G21:H21"/>
    <mergeCell ref="G24:H24"/>
    <mergeCell ref="A5:B5"/>
    <mergeCell ref="A6:B6"/>
    <mergeCell ref="E2:E4"/>
    <mergeCell ref="A2:B3"/>
    <mergeCell ref="A4:B4"/>
    <mergeCell ref="A31:B31"/>
    <mergeCell ref="A32:B32"/>
    <mergeCell ref="D36:D37"/>
    <mergeCell ref="A11:B11"/>
    <mergeCell ref="A37:B37"/>
    <mergeCell ref="A33:B33"/>
    <mergeCell ref="A34:B34"/>
    <mergeCell ref="A35:B35"/>
    <mergeCell ref="A36:B36"/>
    <mergeCell ref="E36:E37"/>
    <mergeCell ref="E23:E24"/>
    <mergeCell ref="A28:B29"/>
    <mergeCell ref="A30:B30"/>
    <mergeCell ref="A25:B25"/>
    <mergeCell ref="D10:D11"/>
    <mergeCell ref="E10:E11"/>
    <mergeCell ref="A22:B22"/>
    <mergeCell ref="E28:E30"/>
    <mergeCell ref="E15:E17"/>
    <mergeCell ref="A15:B16"/>
    <mergeCell ref="A17:B17"/>
    <mergeCell ref="A8:B8"/>
    <mergeCell ref="A9:B9"/>
    <mergeCell ref="D23:D24"/>
    <mergeCell ref="A12:B12"/>
    <mergeCell ref="A18:B18"/>
    <mergeCell ref="A19:B19"/>
    <mergeCell ref="A20:B20"/>
    <mergeCell ref="A21:B21"/>
    <mergeCell ref="A23:B23"/>
    <mergeCell ref="A10:B10"/>
    <mergeCell ref="A38:B38"/>
    <mergeCell ref="G5:H5"/>
    <mergeCell ref="G6:H6"/>
    <mergeCell ref="G7:H7"/>
    <mergeCell ref="G8:H8"/>
    <mergeCell ref="G9:H9"/>
    <mergeCell ref="G12:H12"/>
    <mergeCell ref="G19:H19"/>
    <mergeCell ref="A7:B7"/>
    <mergeCell ref="G22:H22"/>
    <mergeCell ref="G25:H25"/>
    <mergeCell ref="J23:J24"/>
    <mergeCell ref="J10:J11"/>
    <mergeCell ref="G15:H16"/>
    <mergeCell ref="G17:H17"/>
    <mergeCell ref="G18:H18"/>
    <mergeCell ref="G11:H11"/>
    <mergeCell ref="G10:H10"/>
    <mergeCell ref="G23:H23"/>
    <mergeCell ref="G28:H29"/>
    <mergeCell ref="G30:H30"/>
    <mergeCell ref="G31:H31"/>
    <mergeCell ref="G32:H32"/>
    <mergeCell ref="G38:H38"/>
    <mergeCell ref="J36:J37"/>
    <mergeCell ref="G33:H33"/>
    <mergeCell ref="G34:H34"/>
    <mergeCell ref="G35:H35"/>
    <mergeCell ref="G37:H37"/>
    <mergeCell ref="G36:H36"/>
  </mergeCells>
  <printOptions/>
  <pageMargins left="1.17" right="0.32" top="0.57" bottom="0.12" header="0.34" footer="0.18"/>
  <pageSetup horizontalDpi="600" verticalDpi="600" orientation="landscape" paperSize="9" scale="70" r:id="rId4"/>
  <headerFooter alignWithMargins="0">
    <oddFooter>&amp;C１４&amp;R2010年3月期　データ集 RD　設備　減価償却</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X53"/>
  <sheetViews>
    <sheetView zoomScale="75" zoomScaleNormal="75" workbookViewId="0" topLeftCell="A1">
      <pane xSplit="2" ySplit="5" topLeftCell="L21" activePane="bottomRight" state="frozen"/>
      <selection pane="topLeft" activeCell="A1" sqref="A1"/>
      <selection pane="topRight" activeCell="C1" sqref="C1"/>
      <selection pane="bottomLeft" activeCell="A6" sqref="A6"/>
      <selection pane="bottomRight" activeCell="P41" sqref="P41"/>
    </sheetView>
  </sheetViews>
  <sheetFormatPr defaultColWidth="9.00390625" defaultRowHeight="13.5"/>
  <cols>
    <col min="1" max="1" width="11.625" style="32" customWidth="1"/>
    <col min="2" max="2" width="14.50390625" style="32" customWidth="1"/>
    <col min="3" max="9" width="9.375" style="32" customWidth="1"/>
    <col min="10" max="23" width="10.00390625" style="32" customWidth="1"/>
    <col min="24" max="16384" width="9.00390625" style="32" customWidth="1"/>
  </cols>
  <sheetData>
    <row r="1" spans="1:23" ht="11.25" customHeight="1" thickBot="1">
      <c r="A1" s="1"/>
      <c r="B1" s="1"/>
      <c r="C1" s="1"/>
      <c r="D1" s="1"/>
      <c r="E1" s="1"/>
      <c r="F1" s="1"/>
      <c r="G1" s="1"/>
      <c r="H1" s="1"/>
      <c r="I1" s="1"/>
      <c r="J1" s="1"/>
      <c r="K1" s="62" t="s">
        <v>116</v>
      </c>
      <c r="L1" s="1"/>
      <c r="M1" s="1"/>
      <c r="N1" s="1"/>
      <c r="O1" s="1"/>
      <c r="P1" s="1"/>
      <c r="Q1" s="559"/>
      <c r="R1" s="559"/>
      <c r="S1" s="559"/>
      <c r="T1" s="559"/>
      <c r="U1" s="559"/>
      <c r="V1" s="559"/>
      <c r="W1" s="559" t="s">
        <v>0</v>
      </c>
    </row>
    <row r="2" spans="1:23" ht="14.25">
      <c r="A2" s="14"/>
      <c r="B2" s="15"/>
      <c r="C2" s="1448" t="s">
        <v>159</v>
      </c>
      <c r="D2" s="1449"/>
      <c r="E2" s="1449"/>
      <c r="F2" s="1449"/>
      <c r="G2" s="1449"/>
      <c r="H2" s="1449"/>
      <c r="I2" s="1450"/>
      <c r="J2" s="1432" t="s">
        <v>87</v>
      </c>
      <c r="K2" s="1433"/>
      <c r="L2" s="1433"/>
      <c r="M2" s="1433"/>
      <c r="N2" s="1433"/>
      <c r="O2" s="1433"/>
      <c r="P2" s="1434"/>
      <c r="Q2" s="1411" t="s">
        <v>160</v>
      </c>
      <c r="R2" s="1424"/>
      <c r="S2" s="1424"/>
      <c r="T2" s="1424"/>
      <c r="U2" s="1424"/>
      <c r="V2" s="1424"/>
      <c r="W2" s="1425"/>
    </row>
    <row r="3" spans="1:23" ht="19.5" customHeight="1">
      <c r="A3" s="1426" t="s">
        <v>9</v>
      </c>
      <c r="B3" s="1443"/>
      <c r="C3" s="1451" t="s">
        <v>66</v>
      </c>
      <c r="D3" s="1441"/>
      <c r="E3" s="1441"/>
      <c r="F3" s="1441"/>
      <c r="G3" s="1441"/>
      <c r="H3" s="1441"/>
      <c r="I3" s="1452"/>
      <c r="J3" s="1445" t="s">
        <v>1</v>
      </c>
      <c r="K3" s="1446"/>
      <c r="L3" s="1446"/>
      <c r="M3" s="1446"/>
      <c r="N3" s="1446"/>
      <c r="O3" s="1446"/>
      <c r="P3" s="1447"/>
      <c r="Q3" s="1444" t="s">
        <v>1</v>
      </c>
      <c r="R3" s="1430"/>
      <c r="S3" s="1430"/>
      <c r="T3" s="1430"/>
      <c r="U3" s="1430"/>
      <c r="V3" s="1430"/>
      <c r="W3" s="1431"/>
    </row>
    <row r="4" spans="1:23" ht="17.25" customHeight="1" thickBot="1">
      <c r="A4" s="16"/>
      <c r="B4" s="17"/>
      <c r="C4" s="1439"/>
      <c r="D4" s="1440"/>
      <c r="E4" s="1441"/>
      <c r="F4" s="1440"/>
      <c r="G4" s="1440"/>
      <c r="H4" s="1441"/>
      <c r="I4" s="1442"/>
      <c r="J4" s="1435"/>
      <c r="K4" s="1436"/>
      <c r="L4" s="1436"/>
      <c r="M4" s="1436"/>
      <c r="N4" s="1437"/>
      <c r="O4" s="1437"/>
      <c r="P4" s="1438"/>
      <c r="Q4" s="1413"/>
      <c r="R4" s="1414"/>
      <c r="S4" s="1412"/>
      <c r="T4" s="1414"/>
      <c r="U4" s="1414"/>
      <c r="V4" s="1412"/>
      <c r="W4" s="1410"/>
    </row>
    <row r="5" spans="1:23" ht="15" thickBot="1">
      <c r="A5" s="1423"/>
      <c r="B5" s="1415"/>
      <c r="C5" s="560" t="s">
        <v>67</v>
      </c>
      <c r="D5" s="561" t="s">
        <v>68</v>
      </c>
      <c r="E5" s="562" t="s">
        <v>69</v>
      </c>
      <c r="F5" s="563" t="s">
        <v>70</v>
      </c>
      <c r="G5" s="564" t="s">
        <v>71</v>
      </c>
      <c r="H5" s="628" t="s">
        <v>72</v>
      </c>
      <c r="I5" s="564" t="s">
        <v>73</v>
      </c>
      <c r="J5" s="477" t="s">
        <v>80</v>
      </c>
      <c r="K5" s="130" t="s">
        <v>79</v>
      </c>
      <c r="L5" s="476" t="s">
        <v>88</v>
      </c>
      <c r="M5" s="130" t="s">
        <v>89</v>
      </c>
      <c r="N5" s="9" t="s">
        <v>81</v>
      </c>
      <c r="O5" s="9" t="s">
        <v>90</v>
      </c>
      <c r="P5" s="9" t="s">
        <v>91</v>
      </c>
      <c r="Q5" s="255" t="s">
        <v>43</v>
      </c>
      <c r="R5" s="2" t="s">
        <v>79</v>
      </c>
      <c r="S5" s="197" t="s">
        <v>45</v>
      </c>
      <c r="T5" s="6" t="s">
        <v>46</v>
      </c>
      <c r="U5" s="7" t="s">
        <v>44</v>
      </c>
      <c r="V5" s="7" t="s">
        <v>47</v>
      </c>
      <c r="W5" s="7" t="s">
        <v>48</v>
      </c>
    </row>
    <row r="6" spans="1:24" ht="23.25" customHeight="1" thickTop="1">
      <c r="A6" s="577" t="s">
        <v>2</v>
      </c>
      <c r="B6" s="19"/>
      <c r="C6" s="567"/>
      <c r="D6" s="568"/>
      <c r="E6" s="569"/>
      <c r="F6" s="567"/>
      <c r="G6" s="570">
        <v>2680</v>
      </c>
      <c r="H6" s="571">
        <v>3120</v>
      </c>
      <c r="I6" s="570">
        <v>5800</v>
      </c>
      <c r="J6" s="572">
        <v>1069.23</v>
      </c>
      <c r="K6" s="573">
        <v>1255</v>
      </c>
      <c r="L6" s="574">
        <v>1381.3</v>
      </c>
      <c r="M6" s="572">
        <v>1541.94</v>
      </c>
      <c r="N6" s="575">
        <v>2323.7</v>
      </c>
      <c r="O6" s="575">
        <v>2923.24</v>
      </c>
      <c r="P6" s="575">
        <v>5246.94</v>
      </c>
      <c r="Q6" s="1161">
        <v>1699.3403305600007</v>
      </c>
      <c r="R6" s="1162">
        <v>1847.3627535900007</v>
      </c>
      <c r="S6" s="1163">
        <v>1441.5869158499986</v>
      </c>
      <c r="T6" s="1162">
        <v>1283.614360630003</v>
      </c>
      <c r="U6" s="1164">
        <v>3546.7030841500014</v>
      </c>
      <c r="V6" s="1164">
        <v>2725.2012764800015</v>
      </c>
      <c r="W6" s="1165">
        <v>6271.904360630003</v>
      </c>
      <c r="X6" s="576"/>
    </row>
    <row r="7" spans="1:24" ht="23.25" customHeight="1">
      <c r="A7" s="577" t="s">
        <v>3</v>
      </c>
      <c r="B7" s="19"/>
      <c r="C7" s="567"/>
      <c r="D7" s="1160"/>
      <c r="E7" s="1160"/>
      <c r="F7" s="567"/>
      <c r="G7" s="570">
        <f>+G6-G8</f>
        <v>1690</v>
      </c>
      <c r="H7" s="571">
        <f>+H6-H8</f>
        <v>1935</v>
      </c>
      <c r="I7" s="570">
        <f>+I6-I8</f>
        <v>3625</v>
      </c>
      <c r="J7" s="572">
        <f>+J6-J8</f>
        <v>747.1500000000001</v>
      </c>
      <c r="K7" s="1159">
        <f aca="true" t="shared" si="0" ref="K7:P7">+K6-K8</f>
        <v>820.98</v>
      </c>
      <c r="L7" s="1159">
        <f t="shared" si="0"/>
        <v>875.0999999999999</v>
      </c>
      <c r="M7" s="572">
        <f t="shared" si="0"/>
        <v>960.84</v>
      </c>
      <c r="N7" s="575">
        <f t="shared" si="0"/>
        <v>1567.6</v>
      </c>
      <c r="O7" s="575">
        <f t="shared" si="0"/>
        <v>1835.9399999999998</v>
      </c>
      <c r="P7" s="575">
        <f t="shared" si="0"/>
        <v>3403.5399999999995</v>
      </c>
      <c r="Q7" s="1161">
        <f aca="true" t="shared" si="1" ref="Q7:W7">Q6-Q8</f>
        <v>1089.51016746</v>
      </c>
      <c r="R7" s="1162">
        <f t="shared" si="1"/>
        <v>1152.5717233700002</v>
      </c>
      <c r="S7" s="1163">
        <f t="shared" si="1"/>
        <v>951.0081091699997</v>
      </c>
      <c r="T7" s="1162">
        <f t="shared" si="1"/>
        <v>893.5951415100019</v>
      </c>
      <c r="U7" s="1164">
        <f t="shared" si="1"/>
        <v>2242.0818908300002</v>
      </c>
      <c r="V7" s="1164">
        <f t="shared" si="1"/>
        <v>1844.6032506800016</v>
      </c>
      <c r="W7" s="1165">
        <f t="shared" si="1"/>
        <v>4086.685141510002</v>
      </c>
      <c r="X7" s="576"/>
    </row>
    <row r="8" spans="1:24" ht="21" customHeight="1">
      <c r="A8" s="52" t="s">
        <v>4</v>
      </c>
      <c r="B8" s="20"/>
      <c r="C8" s="578"/>
      <c r="D8" s="568"/>
      <c r="E8" s="579"/>
      <c r="F8" s="578"/>
      <c r="G8" s="580">
        <v>990</v>
      </c>
      <c r="H8" s="581">
        <v>1185</v>
      </c>
      <c r="I8" s="580">
        <v>2175</v>
      </c>
      <c r="J8" s="582">
        <v>322.08</v>
      </c>
      <c r="K8" s="573">
        <v>434.02</v>
      </c>
      <c r="L8" s="583">
        <v>506.2</v>
      </c>
      <c r="M8" s="582">
        <v>581.1</v>
      </c>
      <c r="N8" s="584">
        <v>756.1</v>
      </c>
      <c r="O8" s="584">
        <v>1087.3</v>
      </c>
      <c r="P8" s="584">
        <v>1843.4</v>
      </c>
      <c r="Q8" s="1166">
        <v>609.8301631000005</v>
      </c>
      <c r="R8" s="1167">
        <v>694.7910302200006</v>
      </c>
      <c r="S8" s="1168">
        <v>490.57880667999893</v>
      </c>
      <c r="T8" s="1167">
        <v>390.019219120001</v>
      </c>
      <c r="U8" s="1169">
        <v>1304.621193320001</v>
      </c>
      <c r="V8" s="1169">
        <v>880.5980258</v>
      </c>
      <c r="W8" s="1170">
        <v>2185.219219120001</v>
      </c>
      <c r="X8" s="576"/>
    </row>
    <row r="9" spans="1:24" ht="18" customHeight="1">
      <c r="A9" s="585"/>
      <c r="B9" s="864" t="s">
        <v>37</v>
      </c>
      <c r="C9" s="865"/>
      <c r="D9" s="866"/>
      <c r="E9" s="867"/>
      <c r="F9" s="865"/>
      <c r="G9" s="868">
        <v>685</v>
      </c>
      <c r="H9" s="869">
        <v>730</v>
      </c>
      <c r="I9" s="868">
        <v>1415</v>
      </c>
      <c r="J9" s="870">
        <v>332.83799999999997</v>
      </c>
      <c r="K9" s="871">
        <v>325</v>
      </c>
      <c r="L9" s="872">
        <v>325.41</v>
      </c>
      <c r="M9" s="870">
        <v>351.5</v>
      </c>
      <c r="N9" s="873">
        <v>657.29</v>
      </c>
      <c r="O9" s="873">
        <v>676.91</v>
      </c>
      <c r="P9" s="873">
        <v>1334.2</v>
      </c>
      <c r="Q9" s="1171">
        <v>439.8793312000002</v>
      </c>
      <c r="R9" s="1172">
        <v>427.82267298000033</v>
      </c>
      <c r="S9" s="1173">
        <v>394.5479958199995</v>
      </c>
      <c r="T9" s="1172">
        <v>380.5957070000007</v>
      </c>
      <c r="U9" s="1174">
        <v>867.7020041800006</v>
      </c>
      <c r="V9" s="1174">
        <v>775.1437028200003</v>
      </c>
      <c r="W9" s="1175">
        <v>1642.8457070000006</v>
      </c>
      <c r="X9" s="576"/>
    </row>
    <row r="10" spans="1:24" ht="18" customHeight="1">
      <c r="A10" s="16"/>
      <c r="B10" s="122" t="s">
        <v>39</v>
      </c>
      <c r="C10" s="1176"/>
      <c r="D10" s="1177"/>
      <c r="E10" s="1178"/>
      <c r="F10" s="1176"/>
      <c r="G10" s="1179">
        <v>195</v>
      </c>
      <c r="H10" s="1180">
        <v>235</v>
      </c>
      <c r="I10" s="1179">
        <v>430</v>
      </c>
      <c r="J10" s="1181">
        <v>91.34</v>
      </c>
      <c r="K10" s="1182">
        <v>84.32</v>
      </c>
      <c r="L10" s="1183">
        <v>93.84</v>
      </c>
      <c r="M10" s="1181">
        <v>108.9</v>
      </c>
      <c r="N10" s="1184">
        <v>175.66</v>
      </c>
      <c r="O10" s="1184">
        <v>202.74</v>
      </c>
      <c r="P10" s="1184">
        <v>378.4</v>
      </c>
      <c r="Q10" s="1185">
        <v>121.89466598000007</v>
      </c>
      <c r="R10" s="1186">
        <v>128.98978111000008</v>
      </c>
      <c r="S10" s="1187">
        <v>115.54555290999986</v>
      </c>
      <c r="T10" s="1186">
        <v>122.55820751000005</v>
      </c>
      <c r="U10" s="1188">
        <v>250.88444709000015</v>
      </c>
      <c r="V10" s="1188">
        <v>238.1037604199999</v>
      </c>
      <c r="W10" s="1189">
        <v>488.98820751000005</v>
      </c>
      <c r="X10" s="576"/>
    </row>
    <row r="11" spans="1:24" ht="23.25" customHeight="1">
      <c r="A11" s="577" t="s">
        <v>38</v>
      </c>
      <c r="B11" s="19"/>
      <c r="C11" s="567"/>
      <c r="D11" s="1190"/>
      <c r="E11" s="1190"/>
      <c r="F11" s="567"/>
      <c r="G11" s="570">
        <f>SUM(G9:G10)</f>
        <v>880</v>
      </c>
      <c r="H11" s="571">
        <f>SUM(H9:H10)</f>
        <v>965</v>
      </c>
      <c r="I11" s="570">
        <f>SUM(I9:I10)</f>
        <v>1845</v>
      </c>
      <c r="J11" s="572">
        <f aca="true" t="shared" si="2" ref="J11:P11">SUM(J9:J10)</f>
        <v>424.178</v>
      </c>
      <c r="K11" s="1191">
        <f t="shared" si="2"/>
        <v>409.32</v>
      </c>
      <c r="L11" s="1191">
        <f t="shared" si="2"/>
        <v>419.25</v>
      </c>
      <c r="M11" s="574">
        <f t="shared" si="2"/>
        <v>460.4</v>
      </c>
      <c r="N11" s="1192">
        <f t="shared" si="2"/>
        <v>832.9499999999999</v>
      </c>
      <c r="O11" s="1192">
        <f t="shared" si="2"/>
        <v>879.65</v>
      </c>
      <c r="P11" s="1192">
        <f t="shared" si="2"/>
        <v>1712.6</v>
      </c>
      <c r="Q11" s="1161">
        <f>SUM(Q9:Q10)</f>
        <v>561.7739971800003</v>
      </c>
      <c r="R11" s="1162">
        <f>SUM(R9:R10)</f>
        <v>556.8124540900004</v>
      </c>
      <c r="S11" s="1163">
        <f>SUM(S9:S10)</f>
        <v>510.0935487299994</v>
      </c>
      <c r="T11" s="1162">
        <f>SUM(T9:T10)</f>
        <v>503.15391451000073</v>
      </c>
      <c r="U11" s="1164">
        <f>SUM(Q11:R11)</f>
        <v>1118.5864512700007</v>
      </c>
      <c r="V11" s="1164">
        <f>SUM(S11:T11)</f>
        <v>1013.2474632400001</v>
      </c>
      <c r="W11" s="1165">
        <f>SUM(U11:V11)</f>
        <v>2131.833914510001</v>
      </c>
      <c r="X11" s="576"/>
    </row>
    <row r="12" spans="1:24" ht="23.25" customHeight="1">
      <c r="A12" s="52" t="s">
        <v>5</v>
      </c>
      <c r="B12" s="20"/>
      <c r="C12" s="578"/>
      <c r="D12" s="1160"/>
      <c r="E12" s="579"/>
      <c r="F12" s="578"/>
      <c r="G12" s="580">
        <v>110</v>
      </c>
      <c r="H12" s="581">
        <v>220</v>
      </c>
      <c r="I12" s="570">
        <v>330</v>
      </c>
      <c r="J12" s="582">
        <v>-102.098</v>
      </c>
      <c r="K12" s="1159">
        <v>25.248000000000005</v>
      </c>
      <c r="L12" s="583">
        <v>86.95000000000013</v>
      </c>
      <c r="M12" s="582">
        <v>120.7</v>
      </c>
      <c r="N12" s="584">
        <v>-76.85</v>
      </c>
      <c r="O12" s="584">
        <v>207.65</v>
      </c>
      <c r="P12" s="584">
        <v>130.8</v>
      </c>
      <c r="Q12" s="1166">
        <v>48.05616592000024</v>
      </c>
      <c r="R12" s="1167">
        <v>137.97857613000022</v>
      </c>
      <c r="S12" s="1168">
        <v>-19.51474205000045</v>
      </c>
      <c r="T12" s="1167">
        <v>-113.13469538999973</v>
      </c>
      <c r="U12" s="1169">
        <v>186.03474205000046</v>
      </c>
      <c r="V12" s="1169">
        <v>-132.64943744000018</v>
      </c>
      <c r="W12" s="1170">
        <v>53.38530461000027</v>
      </c>
      <c r="X12" s="576"/>
    </row>
    <row r="13" spans="1:24" ht="20.25" customHeight="1">
      <c r="A13" s="585" t="s">
        <v>78</v>
      </c>
      <c r="B13" s="258"/>
      <c r="C13" s="578"/>
      <c r="D13" s="1160"/>
      <c r="E13" s="579"/>
      <c r="F13" s="578"/>
      <c r="G13" s="580">
        <v>-5</v>
      </c>
      <c r="H13" s="581">
        <v>5</v>
      </c>
      <c r="I13" s="570">
        <v>0</v>
      </c>
      <c r="J13" s="582">
        <v>6.825</v>
      </c>
      <c r="K13" s="1159">
        <v>12.495</v>
      </c>
      <c r="L13" s="583">
        <v>-11.08</v>
      </c>
      <c r="M13" s="582">
        <v>20.61</v>
      </c>
      <c r="N13" s="584">
        <v>19.32</v>
      </c>
      <c r="O13" s="584">
        <v>9.53</v>
      </c>
      <c r="P13" s="584">
        <v>28.85</v>
      </c>
      <c r="Q13" s="1166">
        <v>-7.555103079999988</v>
      </c>
      <c r="R13" s="1167">
        <v>0.6791790499999877</v>
      </c>
      <c r="S13" s="1168">
        <v>25.995924029999998</v>
      </c>
      <c r="T13" s="1167">
        <v>425.59498136000025</v>
      </c>
      <c r="U13" s="1169">
        <v>-6.87592403</v>
      </c>
      <c r="V13" s="1169">
        <v>451.5909053900002</v>
      </c>
      <c r="W13" s="1170">
        <v>444.71498136000025</v>
      </c>
      <c r="X13" s="576"/>
    </row>
    <row r="14" spans="1:24" ht="21" customHeight="1">
      <c r="A14" s="586" t="s">
        <v>93</v>
      </c>
      <c r="B14" s="20"/>
      <c r="C14" s="1193"/>
      <c r="D14" s="1194"/>
      <c r="E14" s="1195"/>
      <c r="F14" s="1193"/>
      <c r="G14" s="1196">
        <v>115</v>
      </c>
      <c r="H14" s="1197">
        <v>215</v>
      </c>
      <c r="I14" s="570">
        <v>330</v>
      </c>
      <c r="J14" s="1198">
        <v>-108.923</v>
      </c>
      <c r="K14" s="1199">
        <v>12.753</v>
      </c>
      <c r="L14" s="1200">
        <v>98.03000000000014</v>
      </c>
      <c r="M14" s="1198">
        <v>100.09</v>
      </c>
      <c r="N14" s="1201">
        <v>-96.17</v>
      </c>
      <c r="O14" s="1201">
        <v>198.12</v>
      </c>
      <c r="P14" s="1201">
        <v>101.95</v>
      </c>
      <c r="Q14" s="1202">
        <v>55.61126900000023</v>
      </c>
      <c r="R14" s="1203">
        <v>137.29939708000023</v>
      </c>
      <c r="S14" s="1204">
        <v>-45.51066608000045</v>
      </c>
      <c r="T14" s="1203">
        <v>-538.72967675</v>
      </c>
      <c r="U14" s="1205">
        <v>192.91066608000045</v>
      </c>
      <c r="V14" s="1205">
        <v>-584.2403428300004</v>
      </c>
      <c r="W14" s="1206">
        <v>-391.32967675</v>
      </c>
      <c r="X14" s="576"/>
    </row>
    <row r="15" spans="1:24" ht="21" customHeight="1">
      <c r="A15" s="586" t="s">
        <v>94</v>
      </c>
      <c r="B15" s="20"/>
      <c r="C15" s="1193"/>
      <c r="D15" s="1194"/>
      <c r="E15" s="1195"/>
      <c r="F15" s="1193"/>
      <c r="G15" s="1196">
        <v>44</v>
      </c>
      <c r="H15" s="1197">
        <v>86</v>
      </c>
      <c r="I15" s="570">
        <v>130</v>
      </c>
      <c r="J15" s="1198">
        <v>-37.36</v>
      </c>
      <c r="K15" s="1199">
        <v>4.37</v>
      </c>
      <c r="L15" s="1200">
        <v>33.64</v>
      </c>
      <c r="M15" s="1198">
        <v>37.17</v>
      </c>
      <c r="N15" s="1201">
        <v>-32.99</v>
      </c>
      <c r="O15" s="1201">
        <v>70.81</v>
      </c>
      <c r="P15" s="1201">
        <v>37.82</v>
      </c>
      <c r="Q15" s="1202">
        <v>22.614040980000013</v>
      </c>
      <c r="R15" s="1203">
        <v>48.95581614000001</v>
      </c>
      <c r="S15" s="1204">
        <v>-16.889857120000023</v>
      </c>
      <c r="T15" s="1203">
        <v>-159.63179276000002</v>
      </c>
      <c r="U15" s="1205">
        <v>71.56985712000002</v>
      </c>
      <c r="V15" s="1205">
        <v>-176.52164988000004</v>
      </c>
      <c r="W15" s="1206">
        <v>-104.95179276000003</v>
      </c>
      <c r="X15" s="576"/>
    </row>
    <row r="16" spans="1:24" ht="21" customHeight="1">
      <c r="A16" s="586" t="s">
        <v>155</v>
      </c>
      <c r="B16" s="20"/>
      <c r="C16" s="578"/>
      <c r="D16" s="1160"/>
      <c r="E16" s="579"/>
      <c r="F16" s="578"/>
      <c r="G16" s="580">
        <v>1</v>
      </c>
      <c r="H16" s="581">
        <v>-1</v>
      </c>
      <c r="I16" s="570">
        <v>0</v>
      </c>
      <c r="J16" s="1198">
        <v>5.51</v>
      </c>
      <c r="K16" s="1199">
        <v>0.26</v>
      </c>
      <c r="L16" s="1200">
        <v>2.13</v>
      </c>
      <c r="M16" s="1198">
        <v>21.05</v>
      </c>
      <c r="N16" s="1201">
        <v>5.77</v>
      </c>
      <c r="O16" s="1201">
        <v>23.18</v>
      </c>
      <c r="P16" s="1201">
        <v>28.95</v>
      </c>
      <c r="Q16" s="1202">
        <v>-2.02979779</v>
      </c>
      <c r="R16" s="1203">
        <v>-0.8412581000000001</v>
      </c>
      <c r="S16" s="1204">
        <v>4.90105589</v>
      </c>
      <c r="T16" s="1203">
        <v>3.314898509999999</v>
      </c>
      <c r="U16" s="1205">
        <v>-2.87105589</v>
      </c>
      <c r="V16" s="1205">
        <v>8.2159544</v>
      </c>
      <c r="W16" s="1206">
        <v>5.344898509999999</v>
      </c>
      <c r="X16" s="576"/>
    </row>
    <row r="17" spans="1:24" ht="21" customHeight="1" thickBot="1">
      <c r="A17" s="587" t="s">
        <v>95</v>
      </c>
      <c r="B17" s="21"/>
      <c r="C17" s="1207"/>
      <c r="D17" s="1208"/>
      <c r="E17" s="1209"/>
      <c r="F17" s="1210"/>
      <c r="G17" s="1211">
        <v>70</v>
      </c>
      <c r="H17" s="1212">
        <v>130</v>
      </c>
      <c r="I17" s="1213">
        <v>200</v>
      </c>
      <c r="J17" s="1214">
        <v>-77.07300000000001</v>
      </c>
      <c r="K17" s="1215">
        <v>8.123</v>
      </c>
      <c r="L17" s="1216">
        <v>62.26000000000014</v>
      </c>
      <c r="M17" s="1214">
        <v>41.86999999999986</v>
      </c>
      <c r="N17" s="1217">
        <v>-68.95</v>
      </c>
      <c r="O17" s="1217">
        <v>104.13</v>
      </c>
      <c r="P17" s="1217">
        <v>35.18</v>
      </c>
      <c r="Q17" s="1218">
        <v>35.02702581000021</v>
      </c>
      <c r="R17" s="1219">
        <v>89.18483904000023</v>
      </c>
      <c r="S17" s="1220">
        <v>-33.521864850000426</v>
      </c>
      <c r="T17" s="1221">
        <v>-382.4127824999999</v>
      </c>
      <c r="U17" s="1222">
        <v>124.21186485000044</v>
      </c>
      <c r="V17" s="1222">
        <v>-415.9346473500003</v>
      </c>
      <c r="W17" s="1223">
        <v>-291.72278249999994</v>
      </c>
      <c r="X17" s="576"/>
    </row>
    <row r="18" spans="1:24" s="115" customFormat="1" ht="17.25" customHeight="1" thickBot="1">
      <c r="A18" s="588"/>
      <c r="B18" s="3"/>
      <c r="C18" s="861"/>
      <c r="D18" s="861"/>
      <c r="E18" s="861"/>
      <c r="F18" s="861"/>
      <c r="G18" s="863"/>
      <c r="H18" s="861"/>
      <c r="I18" s="861"/>
      <c r="J18" s="861"/>
      <c r="K18" s="861"/>
      <c r="L18" s="861"/>
      <c r="M18" s="861"/>
      <c r="N18" s="861"/>
      <c r="O18" s="861"/>
      <c r="P18" s="861"/>
      <c r="Q18" s="861"/>
      <c r="R18" s="243"/>
      <c r="S18" s="243"/>
      <c r="T18" s="243"/>
      <c r="U18" s="243"/>
      <c r="V18" s="243"/>
      <c r="W18" s="243"/>
      <c r="X18" s="589"/>
    </row>
    <row r="19" spans="1:24" ht="21" customHeight="1">
      <c r="A19" s="566" t="s">
        <v>42</v>
      </c>
      <c r="B19" s="22"/>
      <c r="C19" s="299"/>
      <c r="D19" s="366"/>
      <c r="E19" s="294"/>
      <c r="F19" s="366"/>
      <c r="G19" s="280">
        <f aca="true" t="shared" si="3" ref="G19:W19">G8/G6</f>
        <v>0.3694029850746269</v>
      </c>
      <c r="H19" s="279">
        <f t="shared" si="3"/>
        <v>0.3798076923076923</v>
      </c>
      <c r="I19" s="280">
        <f t="shared" si="3"/>
        <v>0.375</v>
      </c>
      <c r="J19" s="1243">
        <f t="shared" si="3"/>
        <v>0.3012261159900115</v>
      </c>
      <c r="K19" s="1244">
        <f t="shared" si="3"/>
        <v>0.3458326693227092</v>
      </c>
      <c r="L19" s="1245">
        <f t="shared" si="3"/>
        <v>0.3664663722580178</v>
      </c>
      <c r="M19" s="1246">
        <f t="shared" si="3"/>
        <v>0.3768629129538114</v>
      </c>
      <c r="N19" s="1228">
        <f t="shared" si="3"/>
        <v>0.3253862374661101</v>
      </c>
      <c r="O19" s="244">
        <f t="shared" si="3"/>
        <v>0.3719503017200093</v>
      </c>
      <c r="P19" s="1225">
        <f t="shared" si="3"/>
        <v>0.35132858389842464</v>
      </c>
      <c r="Q19" s="259">
        <f t="shared" si="3"/>
        <v>0.3588628788084121</v>
      </c>
      <c r="R19" s="261">
        <f t="shared" si="3"/>
        <v>0.37609886248372465</v>
      </c>
      <c r="S19" s="260">
        <f t="shared" si="3"/>
        <v>0.340304702606669</v>
      </c>
      <c r="T19" s="286">
        <f t="shared" si="3"/>
        <v>0.3038445432540799</v>
      </c>
      <c r="U19" s="259">
        <f t="shared" si="3"/>
        <v>0.36784054440595076</v>
      </c>
      <c r="V19" s="245">
        <f t="shared" si="3"/>
        <v>0.3231313713963256</v>
      </c>
      <c r="W19" s="245">
        <f t="shared" si="3"/>
        <v>0.34841398935179224</v>
      </c>
      <c r="X19" s="576"/>
    </row>
    <row r="20" spans="1:23" s="591" customFormat="1" ht="17.25" customHeight="1">
      <c r="A20" s="590" t="s">
        <v>41</v>
      </c>
      <c r="B20" s="125"/>
      <c r="C20" s="297"/>
      <c r="D20" s="265"/>
      <c r="E20" s="266"/>
      <c r="F20" s="265"/>
      <c r="G20" s="282">
        <f aca="true" t="shared" si="4" ref="G20:W20">G9/G6</f>
        <v>0.2555970149253731</v>
      </c>
      <c r="H20" s="281">
        <f t="shared" si="4"/>
        <v>0.23397435897435898</v>
      </c>
      <c r="I20" s="282">
        <f t="shared" si="4"/>
        <v>0.2439655172413793</v>
      </c>
      <c r="J20" s="1247">
        <f t="shared" si="4"/>
        <v>0.31128756207738273</v>
      </c>
      <c r="K20" s="1248">
        <f t="shared" si="4"/>
        <v>0.2589641434262948</v>
      </c>
      <c r="L20" s="1249">
        <f t="shared" si="4"/>
        <v>0.23558242235575186</v>
      </c>
      <c r="M20" s="1250">
        <f t="shared" si="4"/>
        <v>0.22795958338197336</v>
      </c>
      <c r="N20" s="210">
        <v>0.282</v>
      </c>
      <c r="O20" s="158">
        <f t="shared" si="4"/>
        <v>0.23156155498693232</v>
      </c>
      <c r="P20" s="1226">
        <f t="shared" si="4"/>
        <v>0.25428154314705337</v>
      </c>
      <c r="Q20" s="204">
        <f t="shared" si="4"/>
        <v>0.2588529932994895</v>
      </c>
      <c r="R20" s="72">
        <f t="shared" si="4"/>
        <v>0.23158563316739375</v>
      </c>
      <c r="S20" s="206">
        <f t="shared" si="4"/>
        <v>0.27369005051448</v>
      </c>
      <c r="T20" s="287">
        <f t="shared" si="4"/>
        <v>0.29650315443121317</v>
      </c>
      <c r="U20" s="204">
        <f t="shared" si="4"/>
        <v>0.24465030863669068</v>
      </c>
      <c r="V20" s="73">
        <f t="shared" si="4"/>
        <v>0.28443539547332536</v>
      </c>
      <c r="W20" s="73">
        <f t="shared" si="4"/>
        <v>0.26193730205971755</v>
      </c>
    </row>
    <row r="21" spans="1:23" s="591" customFormat="1" ht="17.25" customHeight="1">
      <c r="A21" s="592" t="s">
        <v>40</v>
      </c>
      <c r="B21" s="123"/>
      <c r="C21" s="298"/>
      <c r="D21" s="367"/>
      <c r="E21" s="295"/>
      <c r="F21" s="367"/>
      <c r="G21" s="284">
        <f aca="true" t="shared" si="5" ref="G21:V21">G10/G6</f>
        <v>0.07276119402985075</v>
      </c>
      <c r="H21" s="283">
        <f t="shared" si="5"/>
        <v>0.07532051282051282</v>
      </c>
      <c r="I21" s="284">
        <f t="shared" si="5"/>
        <v>0.07413793103448275</v>
      </c>
      <c r="J21" s="1251">
        <f t="shared" si="5"/>
        <v>0.08542596073810126</v>
      </c>
      <c r="K21" s="1051">
        <f t="shared" si="5"/>
        <v>0.06718725099601593</v>
      </c>
      <c r="L21" s="1252">
        <f t="shared" si="5"/>
        <v>0.06793600231665822</v>
      </c>
      <c r="M21" s="1052">
        <f t="shared" si="5"/>
        <v>0.07062531616016188</v>
      </c>
      <c r="N21" s="1229">
        <f t="shared" si="5"/>
        <v>0.0755949563196626</v>
      </c>
      <c r="O21" s="246">
        <f t="shared" si="5"/>
        <v>0.06935455179868913</v>
      </c>
      <c r="P21" s="1227">
        <f t="shared" si="5"/>
        <v>0.0721182250988195</v>
      </c>
      <c r="Q21" s="205">
        <f t="shared" si="5"/>
        <v>0.0717305790887873</v>
      </c>
      <c r="R21" s="288">
        <f t="shared" si="5"/>
        <v>0.06982374244545789</v>
      </c>
      <c r="S21" s="289">
        <f>S10/S6</f>
        <v>0.0801516381978752</v>
      </c>
      <c r="T21" s="290">
        <f t="shared" si="5"/>
        <v>0.09547899374532394</v>
      </c>
      <c r="U21" s="205">
        <f>U10/U6</f>
        <v>0.07073736964652817</v>
      </c>
      <c r="V21" s="291">
        <f t="shared" si="5"/>
        <v>0.08737107327629978</v>
      </c>
      <c r="W21" s="73">
        <f>W10/W6</f>
        <v>0.07796486990131367</v>
      </c>
    </row>
    <row r="22" spans="1:23" s="591" customFormat="1" ht="17.25" customHeight="1">
      <c r="A22" s="592" t="s">
        <v>35</v>
      </c>
      <c r="B22" s="123"/>
      <c r="C22" s="298"/>
      <c r="D22" s="367"/>
      <c r="E22" s="295"/>
      <c r="F22" s="367"/>
      <c r="G22" s="284">
        <f>G11/G6</f>
        <v>0.3283582089552239</v>
      </c>
      <c r="H22" s="283">
        <f>H11/H6</f>
        <v>0.3092948717948718</v>
      </c>
      <c r="I22" s="284">
        <f>I11/I6</f>
        <v>0.31810344827586207</v>
      </c>
      <c r="J22" s="1251">
        <f>J11/J6</f>
        <v>0.39671352281548405</v>
      </c>
      <c r="K22" s="1051">
        <f aca="true" t="shared" si="6" ref="K22:W22">K11/K6</f>
        <v>0.3261513944223107</v>
      </c>
      <c r="L22" s="1252">
        <f t="shared" si="6"/>
        <v>0.3035184246724101</v>
      </c>
      <c r="M22" s="1052">
        <f t="shared" si="6"/>
        <v>0.2985848995421352</v>
      </c>
      <c r="N22" s="1229">
        <f>N11/N6</f>
        <v>0.3584584929207729</v>
      </c>
      <c r="O22" s="246">
        <f t="shared" si="6"/>
        <v>0.3009161067856215</v>
      </c>
      <c r="P22" s="1227">
        <f>P11/P6</f>
        <v>0.32639976824587286</v>
      </c>
      <c r="Q22" s="205">
        <f t="shared" si="6"/>
        <v>0.33058357238827685</v>
      </c>
      <c r="R22" s="288">
        <f t="shared" si="6"/>
        <v>0.30140937561285164</v>
      </c>
      <c r="S22" s="289">
        <f t="shared" si="6"/>
        <v>0.3538416887123552</v>
      </c>
      <c r="T22" s="290">
        <f t="shared" si="6"/>
        <v>0.3919821481765371</v>
      </c>
      <c r="U22" s="205">
        <f>U11/U6</f>
        <v>0.31538767828321884</v>
      </c>
      <c r="V22" s="291">
        <f t="shared" si="6"/>
        <v>0.3718064687496251</v>
      </c>
      <c r="W22" s="291">
        <f t="shared" si="6"/>
        <v>0.33990217196103123</v>
      </c>
    </row>
    <row r="23" spans="1:23" s="591" customFormat="1" ht="24" customHeight="1" thickBot="1">
      <c r="A23" s="593" t="s">
        <v>36</v>
      </c>
      <c r="B23" s="124"/>
      <c r="C23" s="300"/>
      <c r="D23" s="296"/>
      <c r="E23" s="296"/>
      <c r="F23" s="1224"/>
      <c r="G23" s="339">
        <f aca="true" t="shared" si="7" ref="G23:M23">G12/G6</f>
        <v>0.041044776119402986</v>
      </c>
      <c r="H23" s="339">
        <f t="shared" si="7"/>
        <v>0.07051282051282051</v>
      </c>
      <c r="I23" s="285">
        <f t="shared" si="7"/>
        <v>0.056896551724137934</v>
      </c>
      <c r="J23" s="1253" t="s">
        <v>169</v>
      </c>
      <c r="K23" s="1254">
        <f t="shared" si="7"/>
        <v>0.020117928286852594</v>
      </c>
      <c r="L23" s="1254">
        <f t="shared" si="7"/>
        <v>0.06294794758560786</v>
      </c>
      <c r="M23" s="1255">
        <f t="shared" si="7"/>
        <v>0.0782780134116762</v>
      </c>
      <c r="N23" s="1231" t="s">
        <v>169</v>
      </c>
      <c r="O23" s="247">
        <f>O12/O6</f>
        <v>0.07103419493438788</v>
      </c>
      <c r="P23" s="1230">
        <f>P12/P6</f>
        <v>0.024928815652551777</v>
      </c>
      <c r="Q23" s="262">
        <f>Q12/Q6</f>
        <v>0.02827930642013528</v>
      </c>
      <c r="R23" s="263">
        <f>R12/R6</f>
        <v>0.07468948687087304</v>
      </c>
      <c r="S23" s="545" t="s">
        <v>169</v>
      </c>
      <c r="T23" s="1232" t="s">
        <v>169</v>
      </c>
      <c r="U23" s="262">
        <f>U12/U6</f>
        <v>0.05245286612273193</v>
      </c>
      <c r="V23" s="621" t="s">
        <v>169</v>
      </c>
      <c r="W23" s="1391">
        <v>0.009</v>
      </c>
    </row>
    <row r="24" spans="1:24" ht="18" customHeight="1" thickBot="1">
      <c r="A24" s="588"/>
      <c r="B24" s="3"/>
      <c r="C24" s="243"/>
      <c r="D24" s="243"/>
      <c r="E24" s="243"/>
      <c r="F24" s="243"/>
      <c r="G24" s="243"/>
      <c r="H24" s="243"/>
      <c r="I24" s="243"/>
      <c r="J24" s="243"/>
      <c r="K24" s="243"/>
      <c r="L24" s="243"/>
      <c r="M24" s="243"/>
      <c r="N24" s="243"/>
      <c r="O24" s="243"/>
      <c r="P24" s="243"/>
      <c r="Q24" s="243"/>
      <c r="R24" s="243"/>
      <c r="S24" s="243"/>
      <c r="T24" s="243"/>
      <c r="U24" s="243"/>
      <c r="V24" s="243"/>
      <c r="W24" s="243"/>
      <c r="X24" s="576"/>
    </row>
    <row r="25" spans="1:24" ht="20.25" customHeight="1">
      <c r="A25" s="566" t="s">
        <v>8</v>
      </c>
      <c r="B25" s="22"/>
      <c r="C25" s="292"/>
      <c r="D25" s="331"/>
      <c r="E25" s="331"/>
      <c r="F25" s="331"/>
      <c r="G25" s="363"/>
      <c r="H25" s="332"/>
      <c r="I25" s="1387">
        <v>270</v>
      </c>
      <c r="J25" s="292"/>
      <c r="K25" s="522"/>
      <c r="L25" s="523"/>
      <c r="M25" s="522"/>
      <c r="N25" s="332"/>
      <c r="O25" s="332"/>
      <c r="P25" s="1388">
        <v>270</v>
      </c>
      <c r="Q25" s="292"/>
      <c r="R25" s="526"/>
      <c r="S25" s="526"/>
      <c r="T25" s="527"/>
      <c r="U25" s="332"/>
      <c r="V25" s="332"/>
      <c r="W25" s="1392">
        <v>335</v>
      </c>
      <c r="X25" s="576"/>
    </row>
    <row r="26" spans="1:24" ht="20.25" customHeight="1" thickBot="1">
      <c r="A26" s="594" t="s">
        <v>7</v>
      </c>
      <c r="B26" s="21"/>
      <c r="C26" s="293"/>
      <c r="D26" s="333"/>
      <c r="E26" s="333"/>
      <c r="F26" s="333"/>
      <c r="G26" s="326"/>
      <c r="H26" s="334"/>
      <c r="I26" s="1404">
        <v>360</v>
      </c>
      <c r="J26" s="293"/>
      <c r="K26" s="524"/>
      <c r="L26" s="525"/>
      <c r="M26" s="524"/>
      <c r="N26" s="334"/>
      <c r="O26" s="334"/>
      <c r="P26" s="1405">
        <v>195</v>
      </c>
      <c r="Q26" s="293"/>
      <c r="R26" s="356"/>
      <c r="S26" s="356"/>
      <c r="T26" s="361"/>
      <c r="U26" s="334"/>
      <c r="V26" s="334"/>
      <c r="W26" s="1393">
        <v>368</v>
      </c>
      <c r="X26" s="576"/>
    </row>
    <row r="27" spans="1:24" ht="21" customHeight="1" thickBot="1">
      <c r="A27" s="595"/>
      <c r="B27" s="254"/>
      <c r="C27" s="241"/>
      <c r="D27" s="242"/>
      <c r="E27" s="241"/>
      <c r="F27" s="242"/>
      <c r="G27" s="242"/>
      <c r="H27" s="241"/>
      <c r="I27" s="241"/>
      <c r="J27" s="1"/>
      <c r="K27" s="1"/>
      <c r="L27" s="1"/>
      <c r="M27" s="1"/>
      <c r="N27" s="1"/>
      <c r="O27" s="1"/>
      <c r="P27" s="1"/>
      <c r="Q27" s="1"/>
      <c r="R27" s="1"/>
      <c r="S27" s="1"/>
      <c r="T27" s="1"/>
      <c r="U27" s="1"/>
      <c r="V27" s="1"/>
      <c r="W27" s="1"/>
      <c r="X27" s="576"/>
    </row>
    <row r="28" spans="1:23" ht="15" thickBot="1">
      <c r="A28" s="1423" t="s">
        <v>74</v>
      </c>
      <c r="B28" s="1415"/>
      <c r="C28" s="925" t="s">
        <v>67</v>
      </c>
      <c r="D28" s="628" t="s">
        <v>68</v>
      </c>
      <c r="E28" s="926" t="s">
        <v>69</v>
      </c>
      <c r="F28" s="628" t="s">
        <v>70</v>
      </c>
      <c r="G28" s="564" t="s">
        <v>71</v>
      </c>
      <c r="H28" s="564" t="s">
        <v>72</v>
      </c>
      <c r="I28" s="565" t="s">
        <v>73</v>
      </c>
      <c r="J28" s="134" t="s">
        <v>80</v>
      </c>
      <c r="K28" s="10" t="s">
        <v>79</v>
      </c>
      <c r="L28" s="927" t="s">
        <v>88</v>
      </c>
      <c r="M28" s="131" t="s">
        <v>89</v>
      </c>
      <c r="N28" s="9" t="s">
        <v>81</v>
      </c>
      <c r="O28" s="9" t="s">
        <v>90</v>
      </c>
      <c r="P28" s="131" t="s">
        <v>91</v>
      </c>
      <c r="Q28" s="596" t="s">
        <v>43</v>
      </c>
      <c r="R28" s="928" t="s">
        <v>79</v>
      </c>
      <c r="S28" s="929" t="s">
        <v>45</v>
      </c>
      <c r="T28" s="930" t="s">
        <v>46</v>
      </c>
      <c r="U28" s="7" t="s">
        <v>44</v>
      </c>
      <c r="V28" s="7" t="s">
        <v>47</v>
      </c>
      <c r="W28" s="7" t="s">
        <v>48</v>
      </c>
    </row>
    <row r="29" spans="1:23" ht="20.25" customHeight="1" thickTop="1">
      <c r="A29" s="24" t="s">
        <v>118</v>
      </c>
      <c r="B29" s="25"/>
      <c r="C29" s="351"/>
      <c r="D29" s="352"/>
      <c r="E29" s="352"/>
      <c r="F29" s="353"/>
      <c r="G29" s="351"/>
      <c r="H29" s="354"/>
      <c r="I29" s="1389">
        <v>90</v>
      </c>
      <c r="J29" s="351"/>
      <c r="K29" s="359"/>
      <c r="L29" s="352"/>
      <c r="M29" s="359"/>
      <c r="N29" s="360"/>
      <c r="O29" s="360"/>
      <c r="P29" s="597">
        <v>92.92</v>
      </c>
      <c r="Q29" s="351"/>
      <c r="R29" s="352"/>
      <c r="S29" s="352"/>
      <c r="T29" s="359"/>
      <c r="U29" s="360"/>
      <c r="V29" s="364"/>
      <c r="W29" s="335">
        <v>100.7</v>
      </c>
    </row>
    <row r="30" spans="1:23" ht="20.25" customHeight="1" thickBot="1">
      <c r="A30" s="26" t="s">
        <v>6</v>
      </c>
      <c r="B30" s="27"/>
      <c r="C30" s="355"/>
      <c r="D30" s="356"/>
      <c r="E30" s="356"/>
      <c r="F30" s="357"/>
      <c r="G30" s="355"/>
      <c r="H30" s="358"/>
      <c r="I30" s="1390">
        <v>125</v>
      </c>
      <c r="J30" s="355"/>
      <c r="K30" s="361"/>
      <c r="L30" s="356"/>
      <c r="M30" s="361"/>
      <c r="N30" s="362"/>
      <c r="O30" s="362"/>
      <c r="P30" s="598">
        <v>130.26</v>
      </c>
      <c r="Q30" s="355"/>
      <c r="R30" s="356"/>
      <c r="S30" s="356"/>
      <c r="T30" s="361"/>
      <c r="U30" s="362"/>
      <c r="V30" s="365"/>
      <c r="W30" s="336">
        <v>144.5</v>
      </c>
    </row>
    <row r="31" spans="1:23" s="601" customFormat="1" ht="18.75" customHeight="1" thickBot="1">
      <c r="A31" s="185"/>
      <c r="B31" s="185"/>
      <c r="C31" s="503"/>
      <c r="D31" s="599"/>
      <c r="E31" s="599"/>
      <c r="F31" s="239"/>
      <c r="G31" s="599"/>
      <c r="H31" s="600"/>
      <c r="I31" s="600"/>
      <c r="J31" s="600"/>
      <c r="K31" s="600"/>
      <c r="L31" s="600"/>
      <c r="M31" s="600"/>
      <c r="N31" s="600"/>
      <c r="O31" s="600"/>
      <c r="P31" s="600"/>
      <c r="Q31" s="600"/>
      <c r="R31" s="600"/>
      <c r="S31" s="600"/>
      <c r="T31" s="600"/>
      <c r="U31" s="600"/>
      <c r="V31" s="600"/>
      <c r="W31" s="1035" t="s">
        <v>20</v>
      </c>
    </row>
    <row r="32" spans="1:23" ht="23.25" customHeight="1">
      <c r="A32" s="601"/>
      <c r="B32" s="601"/>
      <c r="C32" s="601"/>
      <c r="D32" s="602"/>
      <c r="E32" s="602"/>
      <c r="F32" s="190"/>
      <c r="H32" s="14"/>
      <c r="I32" s="551"/>
      <c r="J32" s="1432" t="s">
        <v>161</v>
      </c>
      <c r="K32" s="1433"/>
      <c r="L32" s="1433"/>
      <c r="M32" s="1433"/>
      <c r="N32" s="1433"/>
      <c r="O32" s="1433"/>
      <c r="P32" s="1434"/>
      <c r="Q32" s="1411" t="s">
        <v>162</v>
      </c>
      <c r="R32" s="1424"/>
      <c r="S32" s="1424"/>
      <c r="T32" s="1424"/>
      <c r="U32" s="1424"/>
      <c r="V32" s="1424"/>
      <c r="W32" s="1425"/>
    </row>
    <row r="33" spans="3:23" ht="22.5" customHeight="1" thickBot="1">
      <c r="C33" s="32" t="s">
        <v>211</v>
      </c>
      <c r="D33" s="602"/>
      <c r="E33" s="602"/>
      <c r="F33" s="190"/>
      <c r="H33" s="1426" t="s">
        <v>9</v>
      </c>
      <c r="I33" s="1427"/>
      <c r="J33" s="1416"/>
      <c r="K33" s="1417"/>
      <c r="L33" s="1417"/>
      <c r="M33" s="1417"/>
      <c r="N33" s="1418"/>
      <c r="O33" s="1418"/>
      <c r="P33" s="1419"/>
      <c r="Q33" s="1428"/>
      <c r="R33" s="1429"/>
      <c r="S33" s="1430"/>
      <c r="T33" s="1429"/>
      <c r="U33" s="1429"/>
      <c r="V33" s="1430"/>
      <c r="W33" s="1431"/>
    </row>
    <row r="34" spans="3:23" ht="18" customHeight="1" thickBot="1">
      <c r="C34" s="32" t="s">
        <v>213</v>
      </c>
      <c r="H34" s="18"/>
      <c r="I34" s="552"/>
      <c r="J34" s="155" t="s">
        <v>119</v>
      </c>
      <c r="K34" s="130" t="s">
        <v>120</v>
      </c>
      <c r="L34" s="207" t="s">
        <v>121</v>
      </c>
      <c r="M34" s="130" t="s">
        <v>122</v>
      </c>
      <c r="N34" s="9" t="s">
        <v>123</v>
      </c>
      <c r="O34" s="9" t="s">
        <v>124</v>
      </c>
      <c r="P34" s="131" t="s">
        <v>125</v>
      </c>
      <c r="Q34" s="255" t="s">
        <v>43</v>
      </c>
      <c r="R34" s="2" t="s">
        <v>79</v>
      </c>
      <c r="S34" s="197" t="s">
        <v>45</v>
      </c>
      <c r="T34" s="6" t="s">
        <v>46</v>
      </c>
      <c r="U34" s="7" t="s">
        <v>44</v>
      </c>
      <c r="V34" s="7" t="s">
        <v>47</v>
      </c>
      <c r="W34" s="7" t="s">
        <v>48</v>
      </c>
    </row>
    <row r="35" spans="3:23" ht="20.25" customHeight="1" thickTop="1">
      <c r="C35" s="32" t="s">
        <v>212</v>
      </c>
      <c r="F35" s="588"/>
      <c r="G35" s="3"/>
      <c r="H35" s="577" t="s">
        <v>2</v>
      </c>
      <c r="I35" s="553"/>
      <c r="J35" s="1340"/>
      <c r="K35" s="1274"/>
      <c r="L35" s="1273"/>
      <c r="M35" s="1297"/>
      <c r="N35" s="158">
        <f aca="true" t="shared" si="8" ref="N35:P39">G6/N6</f>
        <v>1.1533330464345657</v>
      </c>
      <c r="O35" s="158">
        <f t="shared" si="8"/>
        <v>1.0673088764521559</v>
      </c>
      <c r="P35" s="158">
        <f t="shared" si="8"/>
        <v>1.1054061986605528</v>
      </c>
      <c r="Q35" s="603">
        <f aca="true" t="shared" si="9" ref="Q35:Q40">+J6/Q6</f>
        <v>0.6292029799867375</v>
      </c>
      <c r="R35" s="604">
        <f aca="true" t="shared" si="10" ref="R35:W39">+K6/R6</f>
        <v>0.6793468134837862</v>
      </c>
      <c r="S35" s="604">
        <f t="shared" si="10"/>
        <v>0.958180172706096</v>
      </c>
      <c r="T35" s="605">
        <f t="shared" si="10"/>
        <v>1.2012486361115575</v>
      </c>
      <c r="U35" s="606">
        <f t="shared" si="10"/>
        <v>0.6551718440668103</v>
      </c>
      <c r="V35" s="607">
        <f t="shared" si="10"/>
        <v>1.072669393350569</v>
      </c>
      <c r="W35" s="606">
        <f t="shared" si="10"/>
        <v>0.8365784454457071</v>
      </c>
    </row>
    <row r="36" spans="6:23" ht="20.25" customHeight="1">
      <c r="F36" s="588"/>
      <c r="G36" s="3"/>
      <c r="H36" s="577" t="s">
        <v>3</v>
      </c>
      <c r="I36" s="553"/>
      <c r="J36" s="1340"/>
      <c r="K36" s="1274"/>
      <c r="L36" s="1273"/>
      <c r="M36" s="1297"/>
      <c r="N36" s="158">
        <f t="shared" si="8"/>
        <v>1.0780811431487625</v>
      </c>
      <c r="O36" s="158">
        <f t="shared" si="8"/>
        <v>1.0539560116343671</v>
      </c>
      <c r="P36" s="158">
        <f t="shared" si="8"/>
        <v>1.0650675473183804</v>
      </c>
      <c r="Q36" s="608">
        <f t="shared" si="9"/>
        <v>0.6857668907687644</v>
      </c>
      <c r="R36" s="609">
        <f t="shared" si="10"/>
        <v>0.7123027429473453</v>
      </c>
      <c r="S36" s="609">
        <f t="shared" si="10"/>
        <v>0.9201814280676858</v>
      </c>
      <c r="T36" s="610">
        <f t="shared" si="10"/>
        <v>1.0752520412950852</v>
      </c>
      <c r="U36" s="611">
        <f t="shared" si="10"/>
        <v>0.6991716076078235</v>
      </c>
      <c r="V36" s="612">
        <f t="shared" si="10"/>
        <v>0.9953034612311302</v>
      </c>
      <c r="W36" s="611">
        <f t="shared" si="10"/>
        <v>0.8328363654515393</v>
      </c>
    </row>
    <row r="37" spans="6:23" ht="20.25" customHeight="1">
      <c r="F37" s="588"/>
      <c r="G37" s="3"/>
      <c r="H37" s="52" t="s">
        <v>4</v>
      </c>
      <c r="I37" s="548"/>
      <c r="J37" s="1341"/>
      <c r="K37" s="1261"/>
      <c r="L37" s="1260"/>
      <c r="M37" s="1342"/>
      <c r="N37" s="246">
        <f t="shared" si="8"/>
        <v>1.309350614998016</v>
      </c>
      <c r="O37" s="246">
        <f t="shared" si="8"/>
        <v>1.0898556056286215</v>
      </c>
      <c r="P37" s="246">
        <f t="shared" si="8"/>
        <v>1.1798849951177173</v>
      </c>
      <c r="Q37" s="608">
        <f t="shared" si="9"/>
        <v>0.5281470473069811</v>
      </c>
      <c r="R37" s="609">
        <f t="shared" si="10"/>
        <v>0.624677033989012</v>
      </c>
      <c r="S37" s="609">
        <f t="shared" si="10"/>
        <v>1.0318423729425201</v>
      </c>
      <c r="T37" s="610">
        <f t="shared" si="10"/>
        <v>1.4899265767239211</v>
      </c>
      <c r="U37" s="611">
        <f t="shared" si="10"/>
        <v>0.579555202591701</v>
      </c>
      <c r="V37" s="612">
        <f t="shared" si="10"/>
        <v>1.2347290910767337</v>
      </c>
      <c r="W37" s="611">
        <f t="shared" si="10"/>
        <v>0.8435766919267471</v>
      </c>
    </row>
    <row r="38" spans="6:23" ht="20.25" customHeight="1">
      <c r="F38" s="613"/>
      <c r="G38" s="613"/>
      <c r="H38" s="585"/>
      <c r="I38" s="874" t="s">
        <v>37</v>
      </c>
      <c r="J38" s="1343"/>
      <c r="K38" s="1344"/>
      <c r="L38" s="1345"/>
      <c r="M38" s="1346"/>
      <c r="N38" s="875">
        <f t="shared" si="8"/>
        <v>1.0421579515891009</v>
      </c>
      <c r="O38" s="875">
        <f t="shared" si="8"/>
        <v>1.078429924214445</v>
      </c>
      <c r="P38" s="875">
        <f t="shared" si="8"/>
        <v>1.0605606355868684</v>
      </c>
      <c r="Q38" s="876">
        <f t="shared" si="9"/>
        <v>0.756657511258851</v>
      </c>
      <c r="R38" s="877">
        <f t="shared" si="10"/>
        <v>0.759660533501442</v>
      </c>
      <c r="S38" s="877">
        <f t="shared" si="10"/>
        <v>0.8247665770641968</v>
      </c>
      <c r="T38" s="878">
        <f t="shared" si="10"/>
        <v>0.9235521934040085</v>
      </c>
      <c r="U38" s="879">
        <f t="shared" si="10"/>
        <v>0.7575066057628332</v>
      </c>
      <c r="V38" s="880">
        <f t="shared" si="10"/>
        <v>0.8732703336650706</v>
      </c>
      <c r="W38" s="879">
        <f t="shared" si="10"/>
        <v>0.8121273923139025</v>
      </c>
    </row>
    <row r="39" spans="3:23" ht="20.25" customHeight="1">
      <c r="C39" s="115"/>
      <c r="D39" s="129"/>
      <c r="F39" s="613"/>
      <c r="G39" s="613"/>
      <c r="H39" s="16"/>
      <c r="I39" s="554" t="s">
        <v>39</v>
      </c>
      <c r="J39" s="1347"/>
      <c r="K39" s="1348"/>
      <c r="L39" s="1349"/>
      <c r="M39" s="1350"/>
      <c r="N39" s="614">
        <f t="shared" si="8"/>
        <v>1.1100990549925993</v>
      </c>
      <c r="O39" s="614">
        <f t="shared" si="8"/>
        <v>1.1591200552431686</v>
      </c>
      <c r="P39" s="614">
        <f t="shared" si="8"/>
        <v>1.1363636363636365</v>
      </c>
      <c r="Q39" s="615">
        <f t="shared" si="9"/>
        <v>0.749335496066634</v>
      </c>
      <c r="R39" s="616">
        <f t="shared" si="10"/>
        <v>0.6536951941029613</v>
      </c>
      <c r="S39" s="616">
        <f t="shared" si="10"/>
        <v>0.8121472236416868</v>
      </c>
      <c r="T39" s="617">
        <f t="shared" si="10"/>
        <v>0.888557381937186</v>
      </c>
      <c r="U39" s="618">
        <f t="shared" si="10"/>
        <v>0.700162971589009</v>
      </c>
      <c r="V39" s="619">
        <f t="shared" si="10"/>
        <v>0.8514775224145118</v>
      </c>
      <c r="W39" s="618">
        <f t="shared" si="10"/>
        <v>0.7738427925018243</v>
      </c>
    </row>
    <row r="40" spans="6:23" ht="20.25" customHeight="1">
      <c r="F40" s="613"/>
      <c r="G40" s="613"/>
      <c r="H40" s="577" t="s">
        <v>38</v>
      </c>
      <c r="I40" s="553"/>
      <c r="J40" s="1340"/>
      <c r="K40" s="1274"/>
      <c r="L40" s="1273"/>
      <c r="M40" s="1297"/>
      <c r="N40" s="158">
        <f>G11/N11</f>
        <v>1.0564859835524343</v>
      </c>
      <c r="O40" s="158">
        <f>H11/O11</f>
        <v>1.097027226737907</v>
      </c>
      <c r="P40" s="158">
        <f>I11/P11</f>
        <v>1.077309354198295</v>
      </c>
      <c r="Q40" s="603">
        <f t="shared" si="9"/>
        <v>0.755068768097658</v>
      </c>
      <c r="R40" s="604">
        <f aca="true" t="shared" si="11" ref="R40:W40">+K11/R11</f>
        <v>0.7351128678846676</v>
      </c>
      <c r="S40" s="604">
        <f t="shared" si="11"/>
        <v>0.8219080618522303</v>
      </c>
      <c r="T40" s="605">
        <f t="shared" si="11"/>
        <v>0.915028158825641</v>
      </c>
      <c r="U40" s="606">
        <f t="shared" si="11"/>
        <v>0.7446451716398854</v>
      </c>
      <c r="V40" s="607">
        <f t="shared" si="11"/>
        <v>0.8681492250542591</v>
      </c>
      <c r="W40" s="606">
        <f t="shared" si="11"/>
        <v>0.8033458837217339</v>
      </c>
    </row>
    <row r="41" spans="4:23" ht="20.25" customHeight="1">
      <c r="D41" s="129"/>
      <c r="F41" s="588"/>
      <c r="G41" s="3"/>
      <c r="H41" s="52" t="s">
        <v>5</v>
      </c>
      <c r="I41" s="548"/>
      <c r="J41" s="1351"/>
      <c r="K41" s="1274"/>
      <c r="L41" s="1273"/>
      <c r="M41" s="1297"/>
      <c r="N41" s="543" t="s">
        <v>169</v>
      </c>
      <c r="O41" s="158">
        <f>H12/O12</f>
        <v>1.059475078256682</v>
      </c>
      <c r="P41" s="1420">
        <v>2.524</v>
      </c>
      <c r="Q41" s="372" t="s">
        <v>169</v>
      </c>
      <c r="R41" s="289">
        <f>K12/R12</f>
        <v>0.1829849293140402</v>
      </c>
      <c r="S41" s="350" t="s">
        <v>169</v>
      </c>
      <c r="T41" s="350" t="s">
        <v>169</v>
      </c>
      <c r="U41" s="340" t="s">
        <v>169</v>
      </c>
      <c r="V41" s="340" t="s">
        <v>169</v>
      </c>
      <c r="W41" s="291">
        <v>2.449</v>
      </c>
    </row>
    <row r="42" spans="6:23" ht="20.25" customHeight="1">
      <c r="F42" s="588"/>
      <c r="G42" s="3"/>
      <c r="H42" s="52" t="s">
        <v>78</v>
      </c>
      <c r="I42" s="548"/>
      <c r="J42" s="1351"/>
      <c r="K42" s="1352"/>
      <c r="L42" s="1326"/>
      <c r="M42" s="1297"/>
      <c r="N42" s="543" t="s">
        <v>169</v>
      </c>
      <c r="O42" s="158">
        <f>H13/O13</f>
        <v>0.5246589716684156</v>
      </c>
      <c r="P42" s="543" t="s">
        <v>169</v>
      </c>
      <c r="Q42" s="372" t="s">
        <v>169</v>
      </c>
      <c r="R42" s="350" t="s">
        <v>169</v>
      </c>
      <c r="S42" s="350" t="s">
        <v>169</v>
      </c>
      <c r="T42" s="289">
        <f>M13/T13</f>
        <v>0.04842632291889389</v>
      </c>
      <c r="U42" s="340" t="s">
        <v>169</v>
      </c>
      <c r="V42" s="291">
        <f>O13/V13</f>
        <v>0.021103170781904382</v>
      </c>
      <c r="W42" s="291">
        <f>P13/W13</f>
        <v>0.0648730112751603</v>
      </c>
    </row>
    <row r="43" spans="6:23" ht="20.25" customHeight="1">
      <c r="F43" s="620"/>
      <c r="G43" s="3"/>
      <c r="H43" s="586" t="s">
        <v>93</v>
      </c>
      <c r="I43" s="548"/>
      <c r="J43" s="1351"/>
      <c r="K43" s="1274"/>
      <c r="L43" s="1273"/>
      <c r="M43" s="1297"/>
      <c r="N43" s="543" t="s">
        <v>169</v>
      </c>
      <c r="O43" s="158">
        <f>H14/O14</f>
        <v>1.0852008883504947</v>
      </c>
      <c r="P43" s="158">
        <f>I14/P14</f>
        <v>3.2368808239333005</v>
      </c>
      <c r="Q43" s="372" t="s">
        <v>169</v>
      </c>
      <c r="R43" s="289">
        <f>K14/R14</f>
        <v>0.0928846030734513</v>
      </c>
      <c r="S43" s="350" t="s">
        <v>169</v>
      </c>
      <c r="T43" s="350" t="s">
        <v>169</v>
      </c>
      <c r="U43" s="340" t="s">
        <v>169</v>
      </c>
      <c r="V43" s="340" t="s">
        <v>169</v>
      </c>
      <c r="W43" s="340" t="s">
        <v>169</v>
      </c>
    </row>
    <row r="44" spans="6:23" ht="20.25" customHeight="1">
      <c r="F44" s="620"/>
      <c r="G44" s="3"/>
      <c r="H44" s="586" t="s">
        <v>94</v>
      </c>
      <c r="I44" s="549"/>
      <c r="J44" s="1351"/>
      <c r="K44" s="1274"/>
      <c r="L44" s="1273"/>
      <c r="M44" s="1297"/>
      <c r="N44" s="543" t="s">
        <v>169</v>
      </c>
      <c r="O44" s="158">
        <f>H15/O15</f>
        <v>1.2145177234853834</v>
      </c>
      <c r="P44" s="158">
        <f>I15/P15</f>
        <v>3.437334743521946</v>
      </c>
      <c r="Q44" s="372" t="s">
        <v>169</v>
      </c>
      <c r="R44" s="289">
        <f>K15/R15</f>
        <v>0.08926416398621598</v>
      </c>
      <c r="S44" s="350" t="s">
        <v>169</v>
      </c>
      <c r="T44" s="350" t="s">
        <v>169</v>
      </c>
      <c r="U44" s="340" t="s">
        <v>169</v>
      </c>
      <c r="V44" s="340" t="s">
        <v>169</v>
      </c>
      <c r="W44" s="340" t="s">
        <v>169</v>
      </c>
    </row>
    <row r="45" spans="6:23" ht="20.25" customHeight="1">
      <c r="F45" s="620"/>
      <c r="G45" s="3"/>
      <c r="H45" s="881" t="s">
        <v>155</v>
      </c>
      <c r="I45" s="548"/>
      <c r="J45" s="1340"/>
      <c r="K45" s="1352"/>
      <c r="L45" s="1273"/>
      <c r="M45" s="1316"/>
      <c r="N45" s="158">
        <f>G16/N16</f>
        <v>0.1733102253032929</v>
      </c>
      <c r="O45" s="543" t="s">
        <v>169</v>
      </c>
      <c r="P45" s="543" t="s">
        <v>169</v>
      </c>
      <c r="Q45" s="372" t="s">
        <v>169</v>
      </c>
      <c r="R45" s="350" t="s">
        <v>169</v>
      </c>
      <c r="S45" s="289">
        <f>L16/S16</f>
        <v>0.4346002265238399</v>
      </c>
      <c r="T45" s="350" t="s">
        <v>169</v>
      </c>
      <c r="U45" s="340" t="s">
        <v>169</v>
      </c>
      <c r="V45" s="291">
        <f>O16/V16</f>
        <v>2.821339904223422</v>
      </c>
      <c r="W45" s="291">
        <f>P16/W16</f>
        <v>5.416379739640744</v>
      </c>
    </row>
    <row r="46" spans="6:23" ht="20.25" customHeight="1" thickBot="1">
      <c r="F46" s="620"/>
      <c r="G46" s="3"/>
      <c r="H46" s="587" t="s">
        <v>95</v>
      </c>
      <c r="I46" s="550"/>
      <c r="J46" s="1322"/>
      <c r="K46" s="1280"/>
      <c r="L46" s="1279"/>
      <c r="M46" s="1302"/>
      <c r="N46" s="347" t="s">
        <v>169</v>
      </c>
      <c r="O46" s="160">
        <f>H17/O17</f>
        <v>1.2484394506866419</v>
      </c>
      <c r="P46" s="160">
        <f>I17/P17</f>
        <v>5.6850483229107445</v>
      </c>
      <c r="Q46" s="1233" t="s">
        <v>169</v>
      </c>
      <c r="R46" s="264">
        <f>K17/R17</f>
        <v>0.09108050300294604</v>
      </c>
      <c r="S46" s="545" t="s">
        <v>169</v>
      </c>
      <c r="T46" s="545" t="s">
        <v>169</v>
      </c>
      <c r="U46" s="621" t="s">
        <v>169</v>
      </c>
      <c r="V46" s="621" t="s">
        <v>169</v>
      </c>
      <c r="W46" s="621" t="s">
        <v>169</v>
      </c>
    </row>
    <row r="47" spans="6:23" ht="5.25" customHeight="1" thickBot="1">
      <c r="F47" s="613"/>
      <c r="G47" s="613"/>
      <c r="H47" s="588"/>
      <c r="I47" s="3"/>
      <c r="J47" s="116"/>
      <c r="K47" s="116"/>
      <c r="L47" s="116"/>
      <c r="M47" s="116"/>
      <c r="N47" s="116"/>
      <c r="O47" s="116"/>
      <c r="P47" s="116"/>
      <c r="Q47" s="622"/>
      <c r="R47" s="622"/>
      <c r="S47" s="622"/>
      <c r="T47" s="622"/>
      <c r="U47" s="622"/>
      <c r="V47" s="622"/>
      <c r="W47" s="622"/>
    </row>
    <row r="48" spans="8:23" ht="20.25" customHeight="1">
      <c r="H48" s="566" t="s">
        <v>8</v>
      </c>
      <c r="I48" s="22"/>
      <c r="J48" s="1353"/>
      <c r="K48" s="1354"/>
      <c r="L48" s="1355"/>
      <c r="M48" s="1353"/>
      <c r="N48" s="1356"/>
      <c r="O48" s="1356"/>
      <c r="P48" s="244">
        <f>I25/P25</f>
        <v>1</v>
      </c>
      <c r="Q48" s="1361"/>
      <c r="R48" s="1354"/>
      <c r="S48" s="1355"/>
      <c r="T48" s="1353"/>
      <c r="U48" s="1362"/>
      <c r="V48" s="1362"/>
      <c r="W48" s="623">
        <f>+P25/W25</f>
        <v>0.8059701492537313</v>
      </c>
    </row>
    <row r="49" spans="8:23" ht="14.25" customHeight="1" thickBot="1">
      <c r="H49" s="594" t="s">
        <v>7</v>
      </c>
      <c r="I49" s="21"/>
      <c r="J49" s="1357"/>
      <c r="K49" s="1358"/>
      <c r="L49" s="1359"/>
      <c r="M49" s="1357"/>
      <c r="N49" s="1360"/>
      <c r="O49" s="1360"/>
      <c r="P49" s="247">
        <f>I26/P26</f>
        <v>1.8461538461538463</v>
      </c>
      <c r="Q49" s="1363"/>
      <c r="R49" s="1358"/>
      <c r="S49" s="1359"/>
      <c r="T49" s="1357"/>
      <c r="U49" s="1364"/>
      <c r="V49" s="1364"/>
      <c r="W49" s="624">
        <f>+P26/W26</f>
        <v>0.529891304347826</v>
      </c>
    </row>
    <row r="50" spans="8:23" ht="14.25" customHeight="1" thickBot="1">
      <c r="H50" s="4"/>
      <c r="I50" s="1"/>
      <c r="J50" s="625"/>
      <c r="K50" s="625"/>
      <c r="L50" s="625"/>
      <c r="M50" s="625"/>
      <c r="N50" s="625"/>
      <c r="O50" s="625"/>
      <c r="P50" s="625"/>
      <c r="Q50" s="626"/>
      <c r="R50" s="626"/>
      <c r="S50" s="626"/>
      <c r="T50" s="626"/>
      <c r="U50" s="626"/>
      <c r="V50" s="626"/>
      <c r="W50" s="627" t="s">
        <v>50</v>
      </c>
    </row>
    <row r="51" spans="8:23" ht="20.25" customHeight="1" thickBot="1">
      <c r="H51" s="66" t="s">
        <v>21</v>
      </c>
      <c r="I51" s="23"/>
      <c r="J51" s="531" t="str">
        <f aca="true" t="shared" si="12" ref="J51:W51">J34</f>
        <v>第1</v>
      </c>
      <c r="K51" s="927" t="str">
        <f t="shared" si="12"/>
        <v>第2</v>
      </c>
      <c r="L51" s="927" t="str">
        <f t="shared" si="12"/>
        <v>第3</v>
      </c>
      <c r="M51" s="131" t="str">
        <f t="shared" si="12"/>
        <v>第4</v>
      </c>
      <c r="N51" s="134" t="str">
        <f t="shared" si="12"/>
        <v>上期</v>
      </c>
      <c r="O51" s="134" t="str">
        <f t="shared" si="12"/>
        <v>下期</v>
      </c>
      <c r="P51" s="9" t="str">
        <f t="shared" si="12"/>
        <v>通期</v>
      </c>
      <c r="Q51" s="931" t="str">
        <f t="shared" si="12"/>
        <v>第1A</v>
      </c>
      <c r="R51" s="929" t="str">
        <f t="shared" si="12"/>
        <v>第2A</v>
      </c>
      <c r="S51" s="929" t="str">
        <f t="shared" si="12"/>
        <v>第3A</v>
      </c>
      <c r="T51" s="930" t="str">
        <f t="shared" si="12"/>
        <v>第4A</v>
      </c>
      <c r="U51" s="596" t="str">
        <f t="shared" si="12"/>
        <v>上期A</v>
      </c>
      <c r="V51" s="7" t="str">
        <f t="shared" si="12"/>
        <v>下期A</v>
      </c>
      <c r="W51" s="240" t="str">
        <f t="shared" si="12"/>
        <v>通期A</v>
      </c>
    </row>
    <row r="52" spans="8:23" ht="20.25" customHeight="1" thickTop="1">
      <c r="H52" s="24" t="s">
        <v>126</v>
      </c>
      <c r="I52" s="25"/>
      <c r="J52" s="1365"/>
      <c r="K52" s="1366"/>
      <c r="L52" s="1367"/>
      <c r="M52" s="1368"/>
      <c r="N52" s="1369"/>
      <c r="O52" s="1370"/>
      <c r="P52" s="901">
        <f>I29-P29</f>
        <v>-2.9200000000000017</v>
      </c>
      <c r="Q52" s="1377"/>
      <c r="R52" s="1378"/>
      <c r="S52" s="1379"/>
      <c r="T52" s="1379"/>
      <c r="U52" s="1380"/>
      <c r="V52" s="1381"/>
      <c r="W52" s="902">
        <f>+P29-W29</f>
        <v>-7.780000000000001</v>
      </c>
    </row>
    <row r="53" spans="8:23" ht="15.75" thickBot="1">
      <c r="H53" s="26" t="s">
        <v>6</v>
      </c>
      <c r="I53" s="27"/>
      <c r="J53" s="1371"/>
      <c r="K53" s="1372"/>
      <c r="L53" s="1373"/>
      <c r="M53" s="1374"/>
      <c r="N53" s="1375"/>
      <c r="O53" s="1376"/>
      <c r="P53" s="903">
        <f>I30-P30</f>
        <v>-5.259999999999991</v>
      </c>
      <c r="Q53" s="1382"/>
      <c r="R53" s="1383"/>
      <c r="S53" s="1384"/>
      <c r="T53" s="1384"/>
      <c r="U53" s="1385"/>
      <c r="V53" s="1386"/>
      <c r="W53" s="904">
        <f>+P30-W30</f>
        <v>-14.240000000000009</v>
      </c>
    </row>
  </sheetData>
  <mergeCells count="17">
    <mergeCell ref="Q2:W2"/>
    <mergeCell ref="A3:B3"/>
    <mergeCell ref="Q3:W3"/>
    <mergeCell ref="J2:P2"/>
    <mergeCell ref="J3:P3"/>
    <mergeCell ref="C2:I2"/>
    <mergeCell ref="C3:I3"/>
    <mergeCell ref="A5:B5"/>
    <mergeCell ref="A28:B28"/>
    <mergeCell ref="J33:P33"/>
    <mergeCell ref="Q4:W4"/>
    <mergeCell ref="Q32:W32"/>
    <mergeCell ref="H33:I33"/>
    <mergeCell ref="Q33:W33"/>
    <mergeCell ref="J32:P32"/>
    <mergeCell ref="J4:P4"/>
    <mergeCell ref="C4:I4"/>
  </mergeCells>
  <printOptions/>
  <pageMargins left="0.73" right="0.31496062992125984" top="0.32" bottom="0" header="0.1968503937007874" footer="0.1968503937007874"/>
  <pageSetup fitToHeight="1" fitToWidth="1" horizontalDpi="600" verticalDpi="600" orientation="landscape" paperSize="9" scale="59" r:id="rId4"/>
  <headerFooter alignWithMargins="0">
    <oddFooter>&amp;C２&amp;R2010年3月期データ集 全社連結 PL</oddFooter>
  </headerFooter>
  <drawing r:id="rId3"/>
  <legacyDrawing r:id="rId2"/>
</worksheet>
</file>

<file path=xl/worksheets/sheet3.xml><?xml version="1.0" encoding="utf-8"?>
<worksheet xmlns="http://schemas.openxmlformats.org/spreadsheetml/2006/main" xmlns:r="http://schemas.openxmlformats.org/officeDocument/2006/relationships">
  <dimension ref="A1:X32"/>
  <sheetViews>
    <sheetView zoomScale="75" zoomScaleNormal="75" workbookViewId="0" topLeftCell="A1">
      <selection activeCell="S35" sqref="S35"/>
    </sheetView>
  </sheetViews>
  <sheetFormatPr defaultColWidth="9.00390625" defaultRowHeight="13.5"/>
  <cols>
    <col min="1" max="23" width="8.625" style="32" customWidth="1"/>
    <col min="24" max="16384" width="9.00390625" style="32" customWidth="1"/>
  </cols>
  <sheetData>
    <row r="1" spans="1:23" s="30" customFormat="1" ht="14.25" thickBot="1">
      <c r="A1" s="28"/>
      <c r="B1" s="28"/>
      <c r="C1" s="28"/>
      <c r="D1" s="28"/>
      <c r="E1" s="28"/>
      <c r="F1" s="28"/>
      <c r="G1" s="28"/>
      <c r="H1" s="28"/>
      <c r="I1" s="28"/>
      <c r="J1" s="28"/>
      <c r="K1" s="28"/>
      <c r="L1" s="28"/>
      <c r="M1" s="28"/>
      <c r="N1" s="28"/>
      <c r="O1" s="28"/>
      <c r="P1" s="28"/>
      <c r="Q1" s="28"/>
      <c r="R1" s="28"/>
      <c r="S1" s="28"/>
      <c r="T1" s="28"/>
      <c r="U1" s="28"/>
      <c r="V1" s="28"/>
      <c r="W1" s="29" t="s">
        <v>0</v>
      </c>
    </row>
    <row r="2" spans="1:23" ht="15.75">
      <c r="A2" s="11"/>
      <c r="B2" s="31"/>
      <c r="C2" s="1448" t="str">
        <f>'全社連結PL'!$C$2</f>
        <v>2011年3月期　</v>
      </c>
      <c r="D2" s="1455"/>
      <c r="E2" s="1455"/>
      <c r="F2" s="1455"/>
      <c r="G2" s="1455"/>
      <c r="H2" s="1455"/>
      <c r="I2" s="1456"/>
      <c r="J2" s="1432" t="str">
        <f>'全社連結PL'!$J$2</f>
        <v>2010年3月期　</v>
      </c>
      <c r="K2" s="1464"/>
      <c r="L2" s="1464"/>
      <c r="M2" s="1464"/>
      <c r="N2" s="1464"/>
      <c r="O2" s="1464"/>
      <c r="P2" s="1465"/>
      <c r="Q2" s="1424" t="str">
        <f>'全社連結PL'!$Q$2</f>
        <v>2009年3月期</v>
      </c>
      <c r="R2" s="1462"/>
      <c r="S2" s="1462"/>
      <c r="T2" s="1462"/>
      <c r="U2" s="1462"/>
      <c r="V2" s="1462"/>
      <c r="W2" s="1463"/>
    </row>
    <row r="3" spans="1:23" ht="15.75">
      <c r="A3" s="1453" t="s">
        <v>55</v>
      </c>
      <c r="B3" s="1454"/>
      <c r="C3" s="1451" t="s">
        <v>66</v>
      </c>
      <c r="D3" s="1441"/>
      <c r="E3" s="1441"/>
      <c r="F3" s="1441"/>
      <c r="G3" s="1441"/>
      <c r="H3" s="1441"/>
      <c r="I3" s="1457"/>
      <c r="J3" s="1445" t="s">
        <v>1</v>
      </c>
      <c r="K3" s="1446"/>
      <c r="L3" s="1446"/>
      <c r="M3" s="1446"/>
      <c r="N3" s="1446"/>
      <c r="O3" s="1446"/>
      <c r="P3" s="1447"/>
      <c r="Q3" s="1430" t="s">
        <v>1</v>
      </c>
      <c r="R3" s="1430"/>
      <c r="S3" s="1430"/>
      <c r="T3" s="1430"/>
      <c r="U3" s="1430"/>
      <c r="V3" s="1430"/>
      <c r="W3" s="1431"/>
    </row>
    <row r="4" spans="1:23" ht="19.5" customHeight="1" thickBot="1">
      <c r="A4" s="33"/>
      <c r="B4" s="34"/>
      <c r="C4" s="1439"/>
      <c r="D4" s="1440"/>
      <c r="E4" s="1441"/>
      <c r="F4" s="1440"/>
      <c r="G4" s="1440"/>
      <c r="H4" s="1441"/>
      <c r="I4" s="1440"/>
      <c r="J4" s="1435"/>
      <c r="K4" s="1436"/>
      <c r="L4" s="1436"/>
      <c r="M4" s="1436"/>
      <c r="N4" s="1437"/>
      <c r="O4" s="1437"/>
      <c r="P4" s="1438"/>
      <c r="Q4" s="1414"/>
      <c r="R4" s="1414"/>
      <c r="S4" s="1412"/>
      <c r="T4" s="1414"/>
      <c r="U4" s="1414"/>
      <c r="V4" s="1412"/>
      <c r="W4" s="1410"/>
    </row>
    <row r="5" spans="1:23" ht="18.75" customHeight="1" thickBot="1">
      <c r="A5" s="1423" t="s">
        <v>10</v>
      </c>
      <c r="B5" s="1415"/>
      <c r="C5" s="560" t="s">
        <v>67</v>
      </c>
      <c r="D5" s="561" t="s">
        <v>68</v>
      </c>
      <c r="E5" s="562" t="s">
        <v>69</v>
      </c>
      <c r="F5" s="563" t="s">
        <v>70</v>
      </c>
      <c r="G5" s="564" t="s">
        <v>71</v>
      </c>
      <c r="H5" s="565" t="s">
        <v>72</v>
      </c>
      <c r="I5" s="628" t="s">
        <v>73</v>
      </c>
      <c r="J5" s="155" t="s">
        <v>80</v>
      </c>
      <c r="K5" s="130" t="s">
        <v>79</v>
      </c>
      <c r="L5" s="476" t="s">
        <v>88</v>
      </c>
      <c r="M5" s="130" t="s">
        <v>89</v>
      </c>
      <c r="N5" s="9" t="s">
        <v>81</v>
      </c>
      <c r="O5" s="9" t="s">
        <v>90</v>
      </c>
      <c r="P5" s="131" t="s">
        <v>91</v>
      </c>
      <c r="Q5" s="5" t="s">
        <v>43</v>
      </c>
      <c r="R5" s="2" t="s">
        <v>79</v>
      </c>
      <c r="S5" s="197" t="s">
        <v>45</v>
      </c>
      <c r="T5" s="6" t="s">
        <v>46</v>
      </c>
      <c r="U5" s="7" t="s">
        <v>44</v>
      </c>
      <c r="V5" s="7" t="s">
        <v>47</v>
      </c>
      <c r="W5" s="7" t="s">
        <v>48</v>
      </c>
    </row>
    <row r="6" spans="1:23" ht="23.25" customHeight="1" thickTop="1">
      <c r="A6" s="35" t="s">
        <v>11</v>
      </c>
      <c r="B6" s="36"/>
      <c r="C6" s="629"/>
      <c r="D6" s="630"/>
      <c r="E6" s="631"/>
      <c r="F6" s="632"/>
      <c r="G6" s="633">
        <v>568</v>
      </c>
      <c r="H6" s="633">
        <v>587</v>
      </c>
      <c r="I6" s="634">
        <v>1155</v>
      </c>
      <c r="J6" s="635">
        <v>175.95</v>
      </c>
      <c r="K6" s="636">
        <v>217.47358709</v>
      </c>
      <c r="L6" s="637">
        <v>246.54641291</v>
      </c>
      <c r="M6" s="638">
        <v>294.57</v>
      </c>
      <c r="N6" s="639">
        <v>393.42358709</v>
      </c>
      <c r="O6" s="639">
        <v>541.11641291</v>
      </c>
      <c r="P6" s="640">
        <v>934.54</v>
      </c>
      <c r="Q6" s="641">
        <v>334.9717797241447</v>
      </c>
      <c r="R6" s="642">
        <v>379.3562898831876</v>
      </c>
      <c r="S6" s="643">
        <v>322.4702268814024</v>
      </c>
      <c r="T6" s="644">
        <v>217.96428219582293</v>
      </c>
      <c r="U6" s="645">
        <v>714.3280696073323</v>
      </c>
      <c r="V6" s="645">
        <v>540.4345090772254</v>
      </c>
      <c r="W6" s="645">
        <v>1254.7625786845576</v>
      </c>
    </row>
    <row r="7" spans="1:23" ht="23.25" customHeight="1" thickBot="1">
      <c r="A7" s="40" t="s">
        <v>12</v>
      </c>
      <c r="B7" s="41"/>
      <c r="C7" s="646"/>
      <c r="D7" s="647"/>
      <c r="E7" s="648"/>
      <c r="F7" s="649"/>
      <c r="G7" s="650">
        <v>632</v>
      </c>
      <c r="H7" s="650">
        <v>673</v>
      </c>
      <c r="I7" s="651">
        <v>1305</v>
      </c>
      <c r="J7" s="652">
        <v>250.16788463339998</v>
      </c>
      <c r="K7" s="653">
        <v>265.3211974570924</v>
      </c>
      <c r="L7" s="654">
        <v>299.0571294561743</v>
      </c>
      <c r="M7" s="655">
        <v>312.8876541609333</v>
      </c>
      <c r="N7" s="656">
        <v>515.4890820904924</v>
      </c>
      <c r="O7" s="656">
        <v>611.9447836171076</v>
      </c>
      <c r="P7" s="657">
        <v>1127.4338657075998</v>
      </c>
      <c r="Q7" s="658">
        <v>460.0782202758553</v>
      </c>
      <c r="R7" s="659">
        <v>462.1537101168122</v>
      </c>
      <c r="S7" s="660">
        <v>302.0097731185976</v>
      </c>
      <c r="T7" s="661">
        <v>240.50571780417803</v>
      </c>
      <c r="U7" s="662">
        <v>922.2319303926674</v>
      </c>
      <c r="V7" s="662">
        <v>542.5154909227756</v>
      </c>
      <c r="W7" s="662">
        <v>1464.747421315443</v>
      </c>
    </row>
    <row r="8" spans="1:23" ht="23.25" customHeight="1" thickTop="1">
      <c r="A8" s="45"/>
      <c r="B8" s="46" t="s">
        <v>13</v>
      </c>
      <c r="C8" s="629"/>
      <c r="D8" s="630"/>
      <c r="E8" s="663"/>
      <c r="F8" s="632"/>
      <c r="G8" s="633">
        <v>105</v>
      </c>
      <c r="H8" s="633">
        <v>114</v>
      </c>
      <c r="I8" s="634">
        <v>219</v>
      </c>
      <c r="J8" s="635">
        <v>49.27</v>
      </c>
      <c r="K8" s="636">
        <v>45.07</v>
      </c>
      <c r="L8" s="637">
        <v>46.97</v>
      </c>
      <c r="M8" s="638">
        <v>47.397999417600005</v>
      </c>
      <c r="N8" s="639">
        <v>94.34</v>
      </c>
      <c r="O8" s="639">
        <v>94.3679994176</v>
      </c>
      <c r="P8" s="640">
        <v>188.7079994176</v>
      </c>
      <c r="Q8" s="641">
        <v>81.1326280150709</v>
      </c>
      <c r="R8" s="642">
        <v>89.2145927536713</v>
      </c>
      <c r="S8" s="643">
        <v>76.2422219600654</v>
      </c>
      <c r="T8" s="644">
        <v>69.45752703913342</v>
      </c>
      <c r="U8" s="645">
        <v>170.3472207687422</v>
      </c>
      <c r="V8" s="645">
        <v>145.69974899919882</v>
      </c>
      <c r="W8" s="645">
        <v>316.046969767941</v>
      </c>
    </row>
    <row r="9" spans="1:23" ht="23.25" customHeight="1">
      <c r="A9" s="50"/>
      <c r="B9" s="51" t="s">
        <v>14</v>
      </c>
      <c r="C9" s="629"/>
      <c r="D9" s="630"/>
      <c r="E9" s="663"/>
      <c r="F9" s="632"/>
      <c r="G9" s="633">
        <v>260</v>
      </c>
      <c r="H9" s="633">
        <v>281</v>
      </c>
      <c r="I9" s="634">
        <v>541</v>
      </c>
      <c r="J9" s="635">
        <v>121.09</v>
      </c>
      <c r="K9" s="636">
        <v>119.9255289626</v>
      </c>
      <c r="L9" s="637">
        <v>135.0844710374</v>
      </c>
      <c r="M9" s="638">
        <v>136.33</v>
      </c>
      <c r="N9" s="639">
        <v>241.0155289626</v>
      </c>
      <c r="O9" s="639">
        <v>271.4144710374</v>
      </c>
      <c r="P9" s="640">
        <v>512.43</v>
      </c>
      <c r="Q9" s="641">
        <v>245.2130110563</v>
      </c>
      <c r="R9" s="642">
        <v>212.0313512861</v>
      </c>
      <c r="S9" s="643">
        <v>140.52462509609902</v>
      </c>
      <c r="T9" s="644">
        <v>109.51889687830106</v>
      </c>
      <c r="U9" s="645">
        <v>457.2443623424</v>
      </c>
      <c r="V9" s="645">
        <v>250.04352197440005</v>
      </c>
      <c r="W9" s="645">
        <v>707.2878843168</v>
      </c>
    </row>
    <row r="10" spans="1:23" ht="23.25" customHeight="1">
      <c r="A10" s="52"/>
      <c r="B10" s="51" t="s">
        <v>22</v>
      </c>
      <c r="C10" s="629"/>
      <c r="D10" s="630"/>
      <c r="E10" s="663"/>
      <c r="F10" s="632"/>
      <c r="G10" s="633">
        <v>95</v>
      </c>
      <c r="H10" s="633">
        <v>103</v>
      </c>
      <c r="I10" s="634">
        <v>198</v>
      </c>
      <c r="J10" s="635">
        <v>29.99</v>
      </c>
      <c r="K10" s="636">
        <v>37.113898867492395</v>
      </c>
      <c r="L10" s="637">
        <v>45.606101132507604</v>
      </c>
      <c r="M10" s="638">
        <v>55</v>
      </c>
      <c r="N10" s="639">
        <v>67.1038988674924</v>
      </c>
      <c r="O10" s="639">
        <v>100.6061011325076</v>
      </c>
      <c r="P10" s="640">
        <v>167.71</v>
      </c>
      <c r="Q10" s="641">
        <v>47.6940626490844</v>
      </c>
      <c r="R10" s="642">
        <v>54.887086648640896</v>
      </c>
      <c r="S10" s="643">
        <v>39.8676978083332</v>
      </c>
      <c r="T10" s="644">
        <v>31.75573809364352</v>
      </c>
      <c r="U10" s="645">
        <v>102.58114929772529</v>
      </c>
      <c r="V10" s="645">
        <v>71.62343590197672</v>
      </c>
      <c r="W10" s="645">
        <v>174.20458519970202</v>
      </c>
    </row>
    <row r="11" spans="1:23" ht="23.25" customHeight="1">
      <c r="A11" s="33"/>
      <c r="B11" s="53" t="s">
        <v>15</v>
      </c>
      <c r="C11" s="664"/>
      <c r="D11" s="665"/>
      <c r="E11" s="666"/>
      <c r="F11" s="667"/>
      <c r="G11" s="668">
        <v>170</v>
      </c>
      <c r="H11" s="668">
        <v>173</v>
      </c>
      <c r="I11" s="669">
        <v>343</v>
      </c>
      <c r="J11" s="670">
        <v>48.9789709834</v>
      </c>
      <c r="K11" s="671">
        <v>62.613916816999975</v>
      </c>
      <c r="L11" s="672">
        <v>70.85332374626668</v>
      </c>
      <c r="M11" s="673">
        <v>72.70965474333335</v>
      </c>
      <c r="N11" s="674">
        <v>111.59288780039998</v>
      </c>
      <c r="O11" s="674">
        <v>143.56297848960003</v>
      </c>
      <c r="P11" s="675">
        <v>255.15586629</v>
      </c>
      <c r="Q11" s="676">
        <v>81.04074477540001</v>
      </c>
      <c r="R11" s="677">
        <v>104.29770018840001</v>
      </c>
      <c r="S11" s="678">
        <v>43.674611164099986</v>
      </c>
      <c r="T11" s="679">
        <v>28.38447910310002</v>
      </c>
      <c r="U11" s="680">
        <v>185.33844496380004</v>
      </c>
      <c r="V11" s="680">
        <v>72.0590902672</v>
      </c>
      <c r="W11" s="680">
        <v>257.39753523100006</v>
      </c>
    </row>
    <row r="12" spans="1:23" ht="23.25" customHeight="1" thickBot="1">
      <c r="A12" s="54"/>
      <c r="B12" s="55" t="s">
        <v>16</v>
      </c>
      <c r="C12" s="646"/>
      <c r="D12" s="647"/>
      <c r="E12" s="648"/>
      <c r="F12" s="649"/>
      <c r="G12" s="650">
        <v>2</v>
      </c>
      <c r="H12" s="650">
        <v>2</v>
      </c>
      <c r="I12" s="651">
        <v>4</v>
      </c>
      <c r="J12" s="652">
        <v>0.8389136500000022</v>
      </c>
      <c r="K12" s="653">
        <v>0.597852809999995</v>
      </c>
      <c r="L12" s="654">
        <v>0.5432335400000028</v>
      </c>
      <c r="M12" s="655">
        <v>1.45</v>
      </c>
      <c r="N12" s="656">
        <v>1.4367664599999972</v>
      </c>
      <c r="O12" s="656">
        <v>1.9932335400000027</v>
      </c>
      <c r="P12" s="657">
        <v>3.43</v>
      </c>
      <c r="Q12" s="658">
        <v>4.997773779999986</v>
      </c>
      <c r="R12" s="681">
        <v>1.7229792400000248</v>
      </c>
      <c r="S12" s="660">
        <v>1.7006170899999882</v>
      </c>
      <c r="T12" s="661">
        <v>1.3890766899999982</v>
      </c>
      <c r="U12" s="662">
        <v>6.720753020000011</v>
      </c>
      <c r="V12" s="662">
        <v>3.0896937799999864</v>
      </c>
      <c r="W12" s="662">
        <v>9.810446799999998</v>
      </c>
    </row>
    <row r="13" spans="1:23" ht="23.25" customHeight="1" thickBot="1" thickTop="1">
      <c r="A13" s="56" t="s">
        <v>17</v>
      </c>
      <c r="B13" s="57"/>
      <c r="C13" s="682"/>
      <c r="D13" s="683"/>
      <c r="E13" s="684"/>
      <c r="F13" s="685"/>
      <c r="G13" s="686">
        <v>1200</v>
      </c>
      <c r="H13" s="686">
        <v>1260</v>
      </c>
      <c r="I13" s="687">
        <v>2460</v>
      </c>
      <c r="J13" s="688">
        <v>426.11788463339997</v>
      </c>
      <c r="K13" s="689">
        <v>482.79478454709243</v>
      </c>
      <c r="L13" s="690">
        <v>545.6035423661743</v>
      </c>
      <c r="M13" s="691">
        <v>607.4576541609333</v>
      </c>
      <c r="N13" s="692">
        <v>908.9126691804923</v>
      </c>
      <c r="O13" s="692">
        <v>1153.0611965271078</v>
      </c>
      <c r="P13" s="693">
        <v>2061.9738657076</v>
      </c>
      <c r="Q13" s="694">
        <v>795.05</v>
      </c>
      <c r="R13" s="695">
        <v>841.51</v>
      </c>
      <c r="S13" s="696">
        <v>624.48</v>
      </c>
      <c r="T13" s="697">
        <v>458.47000000000094</v>
      </c>
      <c r="U13" s="698">
        <v>1636.56</v>
      </c>
      <c r="V13" s="698">
        <v>1082.95</v>
      </c>
      <c r="W13" s="698">
        <v>2719.51</v>
      </c>
    </row>
    <row r="14" spans="1:23" ht="10.5" customHeight="1" thickBot="1">
      <c r="A14" s="61"/>
      <c r="B14" s="188"/>
      <c r="C14" s="912"/>
      <c r="D14" s="912"/>
      <c r="E14" s="912"/>
      <c r="F14" s="912"/>
      <c r="G14" s="912"/>
      <c r="H14" s="912"/>
      <c r="I14" s="912"/>
      <c r="J14" s="912"/>
      <c r="K14" s="699"/>
      <c r="L14" s="699"/>
      <c r="M14" s="699"/>
      <c r="N14" s="699"/>
      <c r="O14" s="699"/>
      <c r="P14" s="912"/>
      <c r="Q14" s="700"/>
      <c r="R14" s="61"/>
      <c r="S14" s="61"/>
      <c r="T14" s="61"/>
      <c r="U14" s="61"/>
      <c r="V14" s="61"/>
      <c r="W14" s="61"/>
    </row>
    <row r="15" spans="1:23" ht="23.25" customHeight="1" thickBot="1">
      <c r="A15" s="1460" t="s">
        <v>18</v>
      </c>
      <c r="B15" s="1461"/>
      <c r="C15" s="925" t="s">
        <v>67</v>
      </c>
      <c r="D15" s="926" t="s">
        <v>68</v>
      </c>
      <c r="E15" s="932" t="s">
        <v>69</v>
      </c>
      <c r="F15" s="565" t="s">
        <v>70</v>
      </c>
      <c r="G15" s="565" t="s">
        <v>71</v>
      </c>
      <c r="H15" s="564" t="s">
        <v>72</v>
      </c>
      <c r="I15" s="628" t="s">
        <v>73</v>
      </c>
      <c r="J15" s="134" t="s">
        <v>80</v>
      </c>
      <c r="K15" s="10" t="s">
        <v>79</v>
      </c>
      <c r="L15" s="927" t="s">
        <v>88</v>
      </c>
      <c r="M15" s="131" t="s">
        <v>89</v>
      </c>
      <c r="N15" s="9" t="s">
        <v>81</v>
      </c>
      <c r="O15" s="10" t="s">
        <v>90</v>
      </c>
      <c r="P15" s="9" t="s">
        <v>91</v>
      </c>
      <c r="Q15" s="931" t="s">
        <v>43</v>
      </c>
      <c r="R15" s="928" t="s">
        <v>79</v>
      </c>
      <c r="S15" s="929" t="s">
        <v>45</v>
      </c>
      <c r="T15" s="930" t="s">
        <v>46</v>
      </c>
      <c r="U15" s="7" t="s">
        <v>44</v>
      </c>
      <c r="V15" s="7" t="s">
        <v>47</v>
      </c>
      <c r="W15" s="7" t="s">
        <v>48</v>
      </c>
    </row>
    <row r="16" spans="1:23" ht="23.25" customHeight="1" thickTop="1">
      <c r="A16" s="63" t="s">
        <v>5</v>
      </c>
      <c r="B16" s="64"/>
      <c r="C16" s="1055"/>
      <c r="D16" s="1058"/>
      <c r="E16" s="701"/>
      <c r="F16" s="1056"/>
      <c r="G16" s="957">
        <f>+'営業利益CP別'!G6</f>
        <v>136</v>
      </c>
      <c r="H16" s="957">
        <f>+'営業利益CP別'!H6</f>
        <v>154</v>
      </c>
      <c r="I16" s="957">
        <f>+'営業利益CP別'!I6</f>
        <v>290</v>
      </c>
      <c r="J16" s="1059">
        <f>+'営業利益CP別'!J6</f>
        <v>-28.64</v>
      </c>
      <c r="K16" s="1060">
        <f>+'営業利益CP別'!K6</f>
        <v>25.75</v>
      </c>
      <c r="L16" s="1060">
        <f>+'営業利益CP別'!L6</f>
        <v>61.6</v>
      </c>
      <c r="M16" s="1061">
        <f>+'営業利益CP別'!M6</f>
        <v>80.29</v>
      </c>
      <c r="N16" s="734">
        <f>+'営業利益CP別'!N6</f>
        <v>-2.89</v>
      </c>
      <c r="O16" s="734">
        <f>+'営業利益CP別'!O6</f>
        <v>141.89</v>
      </c>
      <c r="P16" s="734">
        <f>+'営業利益CP別'!P6</f>
        <v>139</v>
      </c>
      <c r="Q16" s="1063">
        <f>+'営業利益CP別'!Q6</f>
        <v>92.38</v>
      </c>
      <c r="R16" s="1064">
        <f>+'営業利益CP別'!R6</f>
        <v>114.45</v>
      </c>
      <c r="S16" s="1064">
        <f>+'営業利益CP別'!S6</f>
        <v>33.01</v>
      </c>
      <c r="T16" s="706">
        <f>+'営業利益CP別'!T6</f>
        <v>-58.09</v>
      </c>
      <c r="U16" s="737">
        <f>+'営業利益CP別'!U6</f>
        <v>206.83</v>
      </c>
      <c r="V16" s="737">
        <f>+'営業利益CP別'!V6</f>
        <v>-25.08</v>
      </c>
      <c r="W16" s="737">
        <f>+'営業利益CP別'!W6</f>
        <v>181.75</v>
      </c>
    </row>
    <row r="17" spans="1:23" ht="23.25" customHeight="1" thickBot="1">
      <c r="A17" s="250" t="s">
        <v>36</v>
      </c>
      <c r="B17" s="479"/>
      <c r="C17" s="961"/>
      <c r="D17" s="833"/>
      <c r="E17" s="746"/>
      <c r="F17" s="1057"/>
      <c r="G17" s="1054">
        <f aca="true" t="shared" si="0" ref="G17:W17">+G16/G13</f>
        <v>0.11333333333333333</v>
      </c>
      <c r="H17" s="1054">
        <f t="shared" si="0"/>
        <v>0.12222222222222222</v>
      </c>
      <c r="I17" s="1054">
        <f t="shared" si="0"/>
        <v>0.11788617886178862</v>
      </c>
      <c r="J17" s="834" t="s">
        <v>186</v>
      </c>
      <c r="K17" s="739">
        <f t="shared" si="0"/>
        <v>0.05333529032248341</v>
      </c>
      <c r="L17" s="739">
        <f t="shared" si="0"/>
        <v>0.1129024927749791</v>
      </c>
      <c r="M17" s="1062">
        <f t="shared" si="0"/>
        <v>0.13217382224099664</v>
      </c>
      <c r="N17" s="747" t="s">
        <v>186</v>
      </c>
      <c r="O17" s="747">
        <f t="shared" si="0"/>
        <v>0.12305504723197425</v>
      </c>
      <c r="P17" s="747">
        <f t="shared" si="0"/>
        <v>0.06741113566553371</v>
      </c>
      <c r="Q17" s="1065">
        <f t="shared" si="0"/>
        <v>0.11619395006603359</v>
      </c>
      <c r="R17" s="1066">
        <f t="shared" si="0"/>
        <v>0.1360055138976364</v>
      </c>
      <c r="S17" s="1066">
        <f t="shared" si="0"/>
        <v>0.05285997950294645</v>
      </c>
      <c r="T17" s="1067" t="s">
        <v>186</v>
      </c>
      <c r="U17" s="1053">
        <f t="shared" si="0"/>
        <v>0.1263809453976634</v>
      </c>
      <c r="V17" s="1053" t="s">
        <v>186</v>
      </c>
      <c r="W17" s="1053">
        <f t="shared" si="0"/>
        <v>0.06683189251004776</v>
      </c>
    </row>
    <row r="18" spans="17:23" ht="20.25" customHeight="1" thickBot="1">
      <c r="Q18" s="148"/>
      <c r="R18" s="148"/>
      <c r="S18" s="148"/>
      <c r="T18" s="148"/>
      <c r="U18" s="148"/>
      <c r="V18" s="148"/>
      <c r="W18" s="149" t="s">
        <v>20</v>
      </c>
    </row>
    <row r="19" spans="3:23" ht="23.25" customHeight="1">
      <c r="C19" s="327"/>
      <c r="D19" s="327"/>
      <c r="E19" s="327"/>
      <c r="F19" s="327"/>
      <c r="G19" s="327"/>
      <c r="H19" s="711"/>
      <c r="I19" s="712"/>
      <c r="J19" s="1432" t="str">
        <f>'全社連結PL'!$J$32</f>
        <v>2011年3月期計画　と　2010年3月期実績との比較</v>
      </c>
      <c r="K19" s="1464"/>
      <c r="L19" s="1464"/>
      <c r="M19" s="1464"/>
      <c r="N19" s="1464"/>
      <c r="O19" s="1464"/>
      <c r="P19" s="1465"/>
      <c r="Q19" s="1411" t="str">
        <f>'全社連結PL'!$Q$32</f>
        <v>2010年3月期実績　と　2009年3月期実績との比較</v>
      </c>
      <c r="R19" s="1424"/>
      <c r="S19" s="1424"/>
      <c r="T19" s="1424"/>
      <c r="U19" s="1424"/>
      <c r="V19" s="1424"/>
      <c r="W19" s="1425"/>
    </row>
    <row r="20" spans="3:23" ht="23.25" customHeight="1" thickBot="1">
      <c r="C20" s="327"/>
      <c r="D20" s="327"/>
      <c r="E20" s="327"/>
      <c r="F20" s="327"/>
      <c r="G20" s="327"/>
      <c r="H20" s="1453" t="s">
        <v>55</v>
      </c>
      <c r="I20" s="1454"/>
      <c r="J20" s="1417"/>
      <c r="K20" s="1417"/>
      <c r="L20" s="1417"/>
      <c r="M20" s="1417"/>
      <c r="N20" s="1418"/>
      <c r="O20" s="1418"/>
      <c r="P20" s="1466"/>
      <c r="Q20" s="1428"/>
      <c r="R20" s="1429"/>
      <c r="S20" s="1430"/>
      <c r="T20" s="1429"/>
      <c r="U20" s="1429"/>
      <c r="V20" s="1430"/>
      <c r="W20" s="1431"/>
    </row>
    <row r="21" spans="3:23" ht="23.25" customHeight="1" thickBot="1">
      <c r="C21" s="327"/>
      <c r="D21" s="327"/>
      <c r="E21" s="327"/>
      <c r="F21" s="327"/>
      <c r="G21" s="327"/>
      <c r="H21" s="1458" t="s">
        <v>10</v>
      </c>
      <c r="I21" s="1459"/>
      <c r="J21" s="478" t="s">
        <v>127</v>
      </c>
      <c r="K21" s="475" t="s">
        <v>128</v>
      </c>
      <c r="L21" s="476" t="s">
        <v>129</v>
      </c>
      <c r="M21" s="475" t="s">
        <v>130</v>
      </c>
      <c r="N21" s="9" t="s">
        <v>131</v>
      </c>
      <c r="O21" s="9" t="s">
        <v>132</v>
      </c>
      <c r="P21" s="10" t="s">
        <v>133</v>
      </c>
      <c r="Q21" s="404" t="s">
        <v>43</v>
      </c>
      <c r="R21" s="2" t="s">
        <v>79</v>
      </c>
      <c r="S21" s="197" t="s">
        <v>45</v>
      </c>
      <c r="T21" s="6" t="s">
        <v>46</v>
      </c>
      <c r="U21" s="7" t="s">
        <v>44</v>
      </c>
      <c r="V21" s="7" t="s">
        <v>47</v>
      </c>
      <c r="W21" s="7" t="s">
        <v>48</v>
      </c>
    </row>
    <row r="22" spans="3:24" ht="23.25" customHeight="1" thickTop="1">
      <c r="C22" s="327"/>
      <c r="D22" s="327"/>
      <c r="E22" s="327"/>
      <c r="F22" s="327"/>
      <c r="G22" s="327"/>
      <c r="H22" s="713" t="s">
        <v>11</v>
      </c>
      <c r="I22" s="714"/>
      <c r="J22" s="1324"/>
      <c r="K22" s="1273"/>
      <c r="L22" s="1273"/>
      <c r="M22" s="1274"/>
      <c r="N22" s="156">
        <f>G6/N6</f>
        <v>1.443736518700552</v>
      </c>
      <c r="O22" s="156">
        <f>H6/O6</f>
        <v>1.0847942993324644</v>
      </c>
      <c r="P22" s="208">
        <f>I6/P6</f>
        <v>1.2359021550709441</v>
      </c>
      <c r="Q22" s="368">
        <f>+J6/Q6</f>
        <v>0.5252681289895464</v>
      </c>
      <c r="R22" s="206">
        <f>+K6/R6</f>
        <v>0.573270017895222</v>
      </c>
      <c r="S22" s="206">
        <f>+L6/S6</f>
        <v>0.7645555848499291</v>
      </c>
      <c r="T22" s="72">
        <f>+M6/T6</f>
        <v>1.3514599595513228</v>
      </c>
      <c r="U22" s="73">
        <f>+N6/U6</f>
        <v>0.5507603632407527</v>
      </c>
      <c r="V22" s="73">
        <f aca="true" t="shared" si="1" ref="V22:V29">+O6/V6</f>
        <v>1.0012617695970951</v>
      </c>
      <c r="W22" s="370">
        <f aca="true" t="shared" si="2" ref="W22:W29">+P6/W6</f>
        <v>0.744794286883925</v>
      </c>
      <c r="X22" s="115"/>
    </row>
    <row r="23" spans="3:23" ht="23.25" customHeight="1" thickBot="1">
      <c r="C23" s="327"/>
      <c r="D23" s="327"/>
      <c r="E23" s="327"/>
      <c r="F23" s="327"/>
      <c r="G23" s="327"/>
      <c r="H23" s="715" t="s">
        <v>12</v>
      </c>
      <c r="I23" s="716"/>
      <c r="J23" s="1325"/>
      <c r="K23" s="1270"/>
      <c r="L23" s="1270"/>
      <c r="M23" s="1271"/>
      <c r="N23" s="157">
        <f aca="true" t="shared" si="3" ref="N23:N29">G7/N7</f>
        <v>1.226020146609147</v>
      </c>
      <c r="O23" s="157">
        <f aca="true" t="shared" si="4" ref="O23:O29">H7/O7</f>
        <v>1.099772427214764</v>
      </c>
      <c r="P23" s="209">
        <f aca="true" t="shared" si="5" ref="P23:P29">I7/P7</f>
        <v>1.1574958316343957</v>
      </c>
      <c r="Q23" s="389">
        <f aca="true" t="shared" si="6" ref="Q23:Q29">+J7/Q7</f>
        <v>0.5437507658662987</v>
      </c>
      <c r="R23" s="342">
        <f aca="true" t="shared" si="7" ref="R23:R28">+K7/R7</f>
        <v>0.5740973006362555</v>
      </c>
      <c r="S23" s="342">
        <f aca="true" t="shared" si="8" ref="S23:S28">+L7/S7</f>
        <v>0.9902233506156644</v>
      </c>
      <c r="T23" s="337">
        <f aca="true" t="shared" si="9" ref="T23:T28">+M7/T7</f>
        <v>1.3009572371817344</v>
      </c>
      <c r="U23" s="70">
        <f aca="true" t="shared" si="10" ref="U23:U29">+N7/U7</f>
        <v>0.5589581808027485</v>
      </c>
      <c r="V23" s="70">
        <f t="shared" si="1"/>
        <v>1.1279766086978242</v>
      </c>
      <c r="W23" s="392">
        <f t="shared" si="2"/>
        <v>0.7697121355537785</v>
      </c>
    </row>
    <row r="24" spans="3:23" ht="23.25" customHeight="1" thickTop="1">
      <c r="C24" s="327"/>
      <c r="D24" s="327"/>
      <c r="E24" s="327"/>
      <c r="F24" s="327"/>
      <c r="G24" s="327"/>
      <c r="H24" s="717"/>
      <c r="I24" s="718" t="s">
        <v>13</v>
      </c>
      <c r="J24" s="1324"/>
      <c r="K24" s="1273"/>
      <c r="L24" s="1273"/>
      <c r="M24" s="1274"/>
      <c r="N24" s="158">
        <f t="shared" si="3"/>
        <v>1.112995548017808</v>
      </c>
      <c r="O24" s="158">
        <f t="shared" si="4"/>
        <v>1.2080366300394259</v>
      </c>
      <c r="P24" s="210">
        <f t="shared" si="5"/>
        <v>1.1605231398556959</v>
      </c>
      <c r="Q24" s="368">
        <f t="shared" si="6"/>
        <v>0.6072772595366661</v>
      </c>
      <c r="R24" s="206">
        <f t="shared" si="7"/>
        <v>0.5051864118736933</v>
      </c>
      <c r="S24" s="206">
        <f t="shared" si="8"/>
        <v>0.6160628427723712</v>
      </c>
      <c r="T24" s="72">
        <f t="shared" si="9"/>
        <v>0.682402634215515</v>
      </c>
      <c r="U24" s="73">
        <f t="shared" si="10"/>
        <v>0.5538100332618452</v>
      </c>
      <c r="V24" s="73">
        <f t="shared" si="1"/>
        <v>0.6476881399302817</v>
      </c>
      <c r="W24" s="370">
        <f t="shared" si="2"/>
        <v>0.5970884630096589</v>
      </c>
    </row>
    <row r="25" spans="3:23" ht="23.25" customHeight="1">
      <c r="C25" s="327"/>
      <c r="D25" s="327"/>
      <c r="E25" s="327"/>
      <c r="F25" s="327"/>
      <c r="G25" s="327"/>
      <c r="H25" s="719"/>
      <c r="I25" s="720" t="s">
        <v>14</v>
      </c>
      <c r="J25" s="1336"/>
      <c r="K25" s="1260"/>
      <c r="L25" s="1260"/>
      <c r="M25" s="1261"/>
      <c r="N25" s="158">
        <f t="shared" si="3"/>
        <v>1.0787686632438773</v>
      </c>
      <c r="O25" s="158">
        <f t="shared" si="4"/>
        <v>1.0353169413773784</v>
      </c>
      <c r="P25" s="210">
        <f t="shared" si="5"/>
        <v>1.0557539566379799</v>
      </c>
      <c r="Q25" s="369">
        <f t="shared" si="6"/>
        <v>0.4938155584745794</v>
      </c>
      <c r="R25" s="289">
        <f t="shared" si="7"/>
        <v>0.5656028140894175</v>
      </c>
      <c r="S25" s="289">
        <f t="shared" si="8"/>
        <v>0.9612868274512121</v>
      </c>
      <c r="T25" s="288">
        <f t="shared" si="9"/>
        <v>1.2448080092652123</v>
      </c>
      <c r="U25" s="291">
        <f t="shared" si="10"/>
        <v>0.5271044299549383</v>
      </c>
      <c r="V25" s="291">
        <f t="shared" si="1"/>
        <v>1.0854689171479033</v>
      </c>
      <c r="W25" s="371">
        <f t="shared" si="2"/>
        <v>0.7244998979375679</v>
      </c>
    </row>
    <row r="26" spans="8:23" ht="23.25" customHeight="1">
      <c r="H26" s="52"/>
      <c r="I26" s="51" t="s">
        <v>22</v>
      </c>
      <c r="J26" s="1336"/>
      <c r="K26" s="1260"/>
      <c r="L26" s="1260"/>
      <c r="M26" s="1261"/>
      <c r="N26" s="158">
        <f t="shared" si="3"/>
        <v>1.415715056849275</v>
      </c>
      <c r="O26" s="158">
        <f t="shared" si="4"/>
        <v>1.023794768314691</v>
      </c>
      <c r="P26" s="210">
        <f t="shared" si="5"/>
        <v>1.1806093852483452</v>
      </c>
      <c r="Q26" s="369">
        <f t="shared" si="6"/>
        <v>0.6287994424097509</v>
      </c>
      <c r="R26" s="289">
        <f t="shared" si="7"/>
        <v>0.6761863515379606</v>
      </c>
      <c r="S26" s="289">
        <f t="shared" si="8"/>
        <v>1.143936159839532</v>
      </c>
      <c r="T26" s="288">
        <f t="shared" si="9"/>
        <v>1.7319704501218707</v>
      </c>
      <c r="U26" s="291">
        <f t="shared" si="10"/>
        <v>0.6541542898172659</v>
      </c>
      <c r="V26" s="291">
        <f t="shared" si="1"/>
        <v>1.4046533772855625</v>
      </c>
      <c r="W26" s="371">
        <f t="shared" si="2"/>
        <v>0.9627186322779229</v>
      </c>
    </row>
    <row r="27" spans="8:23" ht="23.25" customHeight="1">
      <c r="H27" s="33"/>
      <c r="I27" s="53" t="s">
        <v>15</v>
      </c>
      <c r="J27" s="1336"/>
      <c r="K27" s="1260"/>
      <c r="L27" s="1260"/>
      <c r="M27" s="1261"/>
      <c r="N27" s="158">
        <f t="shared" si="3"/>
        <v>1.5233945760420646</v>
      </c>
      <c r="O27" s="158">
        <f t="shared" si="4"/>
        <v>1.2050460489194466</v>
      </c>
      <c r="P27" s="210">
        <f t="shared" si="5"/>
        <v>1.3442763632569585</v>
      </c>
      <c r="Q27" s="369">
        <f t="shared" si="6"/>
        <v>0.6043746404249188</v>
      </c>
      <c r="R27" s="289">
        <f t="shared" si="7"/>
        <v>0.6003384226487852</v>
      </c>
      <c r="S27" s="289">
        <f t="shared" si="8"/>
        <v>1.6223000470467217</v>
      </c>
      <c r="T27" s="288">
        <f t="shared" si="9"/>
        <v>2.561599051341842</v>
      </c>
      <c r="U27" s="291">
        <f t="shared" si="10"/>
        <v>0.6021032917492973</v>
      </c>
      <c r="V27" s="291">
        <f t="shared" si="1"/>
        <v>1.992295183817319</v>
      </c>
      <c r="W27" s="371">
        <f t="shared" si="2"/>
        <v>0.9912910240613287</v>
      </c>
    </row>
    <row r="28" spans="8:23" ht="23.25" customHeight="1" thickBot="1">
      <c r="H28" s="54"/>
      <c r="I28" s="55" t="s">
        <v>16</v>
      </c>
      <c r="J28" s="1325"/>
      <c r="K28" s="1270"/>
      <c r="L28" s="1270"/>
      <c r="M28" s="1271"/>
      <c r="N28" s="159">
        <f t="shared" si="3"/>
        <v>1.3920146771800366</v>
      </c>
      <c r="O28" s="159">
        <f t="shared" si="4"/>
        <v>1.003394715101973</v>
      </c>
      <c r="P28" s="211">
        <f t="shared" si="5"/>
        <v>1.1661807580174925</v>
      </c>
      <c r="Q28" s="389">
        <f t="shared" si="6"/>
        <v>0.16785746753027395</v>
      </c>
      <c r="R28" s="342">
        <f t="shared" si="7"/>
        <v>0.34698781977198195</v>
      </c>
      <c r="S28" s="342">
        <f t="shared" si="8"/>
        <v>0.3194331888079559</v>
      </c>
      <c r="T28" s="337">
        <f t="shared" si="9"/>
        <v>1.0438588527462813</v>
      </c>
      <c r="U28" s="70">
        <f t="shared" si="10"/>
        <v>0.21378057722466268</v>
      </c>
      <c r="V28" s="70">
        <f t="shared" si="1"/>
        <v>0.6451233299890359</v>
      </c>
      <c r="W28" s="392">
        <f t="shared" si="2"/>
        <v>0.34962729730107717</v>
      </c>
    </row>
    <row r="29" spans="8:23" ht="23.25" customHeight="1" thickBot="1" thickTop="1">
      <c r="H29" s="56" t="s">
        <v>17</v>
      </c>
      <c r="I29" s="57"/>
      <c r="J29" s="1331"/>
      <c r="K29" s="1331"/>
      <c r="L29" s="1279"/>
      <c r="M29" s="1280"/>
      <c r="N29" s="160">
        <f t="shared" si="3"/>
        <v>1.3202588551020664</v>
      </c>
      <c r="O29" s="160">
        <f t="shared" si="4"/>
        <v>1.0927433893317893</v>
      </c>
      <c r="P29" s="212">
        <f t="shared" si="5"/>
        <v>1.1930316096202367</v>
      </c>
      <c r="Q29" s="390">
        <f t="shared" si="6"/>
        <v>0.5359636307570593</v>
      </c>
      <c r="R29" s="343">
        <f>+K13/R13</f>
        <v>0.5737243580552726</v>
      </c>
      <c r="S29" s="343">
        <f>+L13/S13</f>
        <v>0.8736925800124493</v>
      </c>
      <c r="T29" s="338">
        <f>+M13/T13</f>
        <v>1.3249670734419527</v>
      </c>
      <c r="U29" s="78">
        <f t="shared" si="10"/>
        <v>0.5553799855675884</v>
      </c>
      <c r="V29" s="78">
        <f t="shared" si="1"/>
        <v>1.0647409358946467</v>
      </c>
      <c r="W29" s="391">
        <f t="shared" si="2"/>
        <v>0.7582152173397413</v>
      </c>
    </row>
    <row r="30" spans="8:23" ht="9.75" customHeight="1" thickBot="1">
      <c r="H30" s="61"/>
      <c r="I30" s="61"/>
      <c r="J30" s="161"/>
      <c r="K30" s="161"/>
      <c r="L30" s="161"/>
      <c r="M30" s="161"/>
      <c r="N30" s="161"/>
      <c r="O30" s="161"/>
      <c r="P30" s="161"/>
      <c r="Q30" s="8"/>
      <c r="R30" s="8"/>
      <c r="S30" s="8"/>
      <c r="T30" s="8"/>
      <c r="U30" s="8"/>
      <c r="V30" s="8"/>
      <c r="W30" s="8"/>
    </row>
    <row r="31" spans="8:23" ht="23.25" customHeight="1" thickBot="1">
      <c r="H31" s="1460" t="s">
        <v>18</v>
      </c>
      <c r="I31" s="1461"/>
      <c r="J31" s="134" t="s">
        <v>134</v>
      </c>
      <c r="K31" s="10" t="s">
        <v>135</v>
      </c>
      <c r="L31" s="927" t="s">
        <v>136</v>
      </c>
      <c r="M31" s="131" t="s">
        <v>137</v>
      </c>
      <c r="N31" s="9" t="s">
        <v>138</v>
      </c>
      <c r="O31" s="9" t="s">
        <v>139</v>
      </c>
      <c r="P31" s="131" t="s">
        <v>140</v>
      </c>
      <c r="Q31" s="931" t="s">
        <v>43</v>
      </c>
      <c r="R31" s="928" t="s">
        <v>79</v>
      </c>
      <c r="S31" s="929" t="s">
        <v>45</v>
      </c>
      <c r="T31" s="240" t="s">
        <v>46</v>
      </c>
      <c r="U31" s="7" t="s">
        <v>44</v>
      </c>
      <c r="V31" s="7" t="s">
        <v>47</v>
      </c>
      <c r="W31" s="7" t="s">
        <v>48</v>
      </c>
    </row>
    <row r="32" spans="8:23" ht="23.25" customHeight="1" thickBot="1" thickTop="1">
      <c r="H32" s="192" t="s">
        <v>5</v>
      </c>
      <c r="I32" s="193"/>
      <c r="J32" s="1334"/>
      <c r="K32" s="1338"/>
      <c r="L32" s="1339"/>
      <c r="M32" s="1339"/>
      <c r="N32" s="330" t="s">
        <v>168</v>
      </c>
      <c r="O32" s="913">
        <f>H16/O16</f>
        <v>1.0853478046373952</v>
      </c>
      <c r="P32" s="913">
        <f>I16/P16</f>
        <v>2.0863309352517985</v>
      </c>
      <c r="Q32" s="375" t="s">
        <v>186</v>
      </c>
      <c r="R32" s="343">
        <f aca="true" t="shared" si="11" ref="R32:W32">+K16/R16</f>
        <v>0.22498907820008737</v>
      </c>
      <c r="S32" s="343">
        <f t="shared" si="11"/>
        <v>1.8661011814601638</v>
      </c>
      <c r="T32" s="374" t="s">
        <v>168</v>
      </c>
      <c r="U32" s="544" t="s">
        <v>186</v>
      </c>
      <c r="V32" s="547" t="s">
        <v>168</v>
      </c>
      <c r="W32" s="341">
        <f t="shared" si="11"/>
        <v>0.7647867950481431</v>
      </c>
    </row>
  </sheetData>
  <mergeCells count="19">
    <mergeCell ref="A5:B5"/>
    <mergeCell ref="A15:B15"/>
    <mergeCell ref="H20:I20"/>
    <mergeCell ref="Q19:W19"/>
    <mergeCell ref="Q20:W20"/>
    <mergeCell ref="H21:I21"/>
    <mergeCell ref="H31:I31"/>
    <mergeCell ref="Q4:W4"/>
    <mergeCell ref="Q2:W2"/>
    <mergeCell ref="J19:P19"/>
    <mergeCell ref="J20:P20"/>
    <mergeCell ref="J2:P2"/>
    <mergeCell ref="J3:P3"/>
    <mergeCell ref="C4:I4"/>
    <mergeCell ref="J4:P4"/>
    <mergeCell ref="A3:B3"/>
    <mergeCell ref="Q3:W3"/>
    <mergeCell ref="C2:I2"/>
    <mergeCell ref="C3:I3"/>
  </mergeCells>
  <printOptions/>
  <pageMargins left="0.35433070866141736" right="0.2755905511811024" top="0.69" bottom="0.1968503937007874" header="0.5118110236220472" footer="0.35433070866141736"/>
  <pageSetup horizontalDpi="600" verticalDpi="600" orientation="landscape" paperSize="9" scale="70" r:id="rId2"/>
  <headerFooter alignWithMargins="0">
    <oddFooter>&amp;C３&amp;R2010年3月期 データ集 IAB</oddFooter>
  </headerFooter>
  <drawing r:id="rId1"/>
</worksheet>
</file>

<file path=xl/worksheets/sheet4.xml><?xml version="1.0" encoding="utf-8"?>
<worksheet xmlns="http://schemas.openxmlformats.org/spreadsheetml/2006/main" xmlns:r="http://schemas.openxmlformats.org/officeDocument/2006/relationships">
  <dimension ref="A1:X32"/>
  <sheetViews>
    <sheetView zoomScale="75" zoomScaleNormal="75" workbookViewId="0" topLeftCell="G1">
      <selection activeCell="U37" sqref="U37"/>
    </sheetView>
  </sheetViews>
  <sheetFormatPr defaultColWidth="9.00390625" defaultRowHeight="13.5"/>
  <cols>
    <col min="1" max="23" width="8.625" style="32" customWidth="1"/>
    <col min="24" max="16384" width="9.00390625" style="32" customWidth="1"/>
  </cols>
  <sheetData>
    <row r="1" spans="1:23" s="30" customFormat="1" ht="14.25" thickBot="1">
      <c r="A1" s="28"/>
      <c r="B1" s="28"/>
      <c r="C1" s="28"/>
      <c r="D1" s="28"/>
      <c r="E1" s="28"/>
      <c r="F1" s="28"/>
      <c r="G1" s="28"/>
      <c r="H1" s="28"/>
      <c r="I1" s="28"/>
      <c r="J1" s="28"/>
      <c r="K1" s="28"/>
      <c r="L1" s="28"/>
      <c r="M1" s="28"/>
      <c r="N1" s="28"/>
      <c r="O1" s="28"/>
      <c r="P1" s="28"/>
      <c r="Q1" s="28"/>
      <c r="R1" s="28"/>
      <c r="S1" s="28"/>
      <c r="T1" s="28"/>
      <c r="U1" s="28"/>
      <c r="V1" s="28"/>
      <c r="W1" s="29" t="s">
        <v>0</v>
      </c>
    </row>
    <row r="2" spans="1:23" ht="14.25">
      <c r="A2" s="11"/>
      <c r="B2" s="31"/>
      <c r="C2" s="1448" t="str">
        <f>'全社連結PL'!$C$2</f>
        <v>2011年3月期　</v>
      </c>
      <c r="D2" s="1449"/>
      <c r="E2" s="1449"/>
      <c r="F2" s="1449"/>
      <c r="G2" s="1449"/>
      <c r="H2" s="1449"/>
      <c r="I2" s="1450"/>
      <c r="J2" s="1432" t="str">
        <f>'全社連結PL'!$J$2</f>
        <v>2010年3月期　</v>
      </c>
      <c r="K2" s="1433"/>
      <c r="L2" s="1433"/>
      <c r="M2" s="1433"/>
      <c r="N2" s="1433"/>
      <c r="O2" s="1433"/>
      <c r="P2" s="1434"/>
      <c r="Q2" s="1411" t="str">
        <f>'全社連結PL'!$Q$2</f>
        <v>2009年3月期</v>
      </c>
      <c r="R2" s="1424"/>
      <c r="S2" s="1424"/>
      <c r="T2" s="1424"/>
      <c r="U2" s="1424"/>
      <c r="V2" s="1424"/>
      <c r="W2" s="1425"/>
    </row>
    <row r="3" spans="1:23" ht="17.25" customHeight="1">
      <c r="A3" s="1467" t="s">
        <v>166</v>
      </c>
      <c r="B3" s="1468"/>
      <c r="C3" s="1451" t="s">
        <v>66</v>
      </c>
      <c r="D3" s="1441"/>
      <c r="E3" s="1441"/>
      <c r="F3" s="1441"/>
      <c r="G3" s="1441"/>
      <c r="H3" s="1441"/>
      <c r="I3" s="1452"/>
      <c r="J3" s="1445" t="s">
        <v>1</v>
      </c>
      <c r="K3" s="1446"/>
      <c r="L3" s="1446"/>
      <c r="M3" s="1446"/>
      <c r="N3" s="1446"/>
      <c r="O3" s="1446"/>
      <c r="P3" s="1447"/>
      <c r="Q3" s="1444" t="s">
        <v>1</v>
      </c>
      <c r="R3" s="1430"/>
      <c r="S3" s="1430"/>
      <c r="T3" s="1430"/>
      <c r="U3" s="1430"/>
      <c r="V3" s="1430"/>
      <c r="W3" s="1431"/>
    </row>
    <row r="4" spans="1:23" ht="15.75" customHeight="1" thickBot="1">
      <c r="A4" s="33"/>
      <c r="B4" s="34"/>
      <c r="C4" s="1439"/>
      <c r="D4" s="1440"/>
      <c r="E4" s="1441"/>
      <c r="F4" s="1440"/>
      <c r="G4" s="1440"/>
      <c r="H4" s="1441"/>
      <c r="I4" s="1442"/>
      <c r="J4" s="1475"/>
      <c r="K4" s="1476"/>
      <c r="L4" s="1476"/>
      <c r="M4" s="1476"/>
      <c r="N4" s="1446"/>
      <c r="O4" s="1446"/>
      <c r="P4" s="1477"/>
      <c r="Q4" s="1469"/>
      <c r="R4" s="1470"/>
      <c r="S4" s="1471"/>
      <c r="T4" s="1470"/>
      <c r="U4" s="1470"/>
      <c r="V4" s="1471"/>
      <c r="W4" s="1410"/>
    </row>
    <row r="5" spans="1:23" ht="15" thickBot="1">
      <c r="A5" s="1423" t="s">
        <v>10</v>
      </c>
      <c r="B5" s="1415"/>
      <c r="C5" s="560" t="s">
        <v>67</v>
      </c>
      <c r="D5" s="561" t="s">
        <v>68</v>
      </c>
      <c r="E5" s="562" t="s">
        <v>69</v>
      </c>
      <c r="F5" s="563" t="s">
        <v>70</v>
      </c>
      <c r="G5" s="564" t="s">
        <v>71</v>
      </c>
      <c r="H5" s="565" t="s">
        <v>72</v>
      </c>
      <c r="I5" s="565" t="s">
        <v>73</v>
      </c>
      <c r="J5" s="155" t="s">
        <v>80</v>
      </c>
      <c r="K5" s="130" t="s">
        <v>79</v>
      </c>
      <c r="L5" s="476" t="s">
        <v>88</v>
      </c>
      <c r="M5" s="130" t="s">
        <v>89</v>
      </c>
      <c r="N5" s="9" t="s">
        <v>81</v>
      </c>
      <c r="O5" s="9" t="s">
        <v>90</v>
      </c>
      <c r="P5" s="131" t="s">
        <v>91</v>
      </c>
      <c r="Q5" s="255" t="s">
        <v>43</v>
      </c>
      <c r="R5" s="2" t="s">
        <v>79</v>
      </c>
      <c r="S5" s="197" t="s">
        <v>45</v>
      </c>
      <c r="T5" s="6" t="s">
        <v>46</v>
      </c>
      <c r="U5" s="7" t="s">
        <v>44</v>
      </c>
      <c r="V5" s="7" t="s">
        <v>47</v>
      </c>
      <c r="W5" s="7" t="s">
        <v>48</v>
      </c>
    </row>
    <row r="6" spans="1:23" ht="23.25" customHeight="1" thickTop="1">
      <c r="A6" s="35" t="s">
        <v>11</v>
      </c>
      <c r="B6" s="36"/>
      <c r="C6" s="629"/>
      <c r="D6" s="630"/>
      <c r="E6" s="631"/>
      <c r="F6" s="632"/>
      <c r="G6" s="633">
        <v>109</v>
      </c>
      <c r="H6" s="633">
        <v>131</v>
      </c>
      <c r="I6" s="721">
        <v>240</v>
      </c>
      <c r="J6" s="635">
        <v>50.651607139999996</v>
      </c>
      <c r="K6" s="636">
        <v>53.199991180000055</v>
      </c>
      <c r="L6" s="637">
        <v>63.45494843999993</v>
      </c>
      <c r="M6" s="638">
        <v>56.21</v>
      </c>
      <c r="N6" s="639">
        <v>103.85159832000005</v>
      </c>
      <c r="O6" s="639">
        <v>119.66494843999993</v>
      </c>
      <c r="P6" s="640">
        <v>223</v>
      </c>
      <c r="Q6" s="722">
        <v>52.74784652585527</v>
      </c>
      <c r="R6" s="642">
        <v>70.65719422681242</v>
      </c>
      <c r="S6" s="643">
        <v>73.86480798859753</v>
      </c>
      <c r="T6" s="644">
        <v>58.74549441417708</v>
      </c>
      <c r="U6" s="645">
        <v>123.4050407526677</v>
      </c>
      <c r="V6" s="645">
        <v>132.6103024027746</v>
      </c>
      <c r="W6" s="723">
        <v>256.01534315544234</v>
      </c>
    </row>
    <row r="7" spans="1:23" ht="23.25" customHeight="1" thickBot="1">
      <c r="A7" s="40" t="s">
        <v>12</v>
      </c>
      <c r="B7" s="41"/>
      <c r="C7" s="646"/>
      <c r="D7" s="647"/>
      <c r="E7" s="648"/>
      <c r="F7" s="649"/>
      <c r="G7" s="650">
        <v>257</v>
      </c>
      <c r="H7" s="650">
        <v>263</v>
      </c>
      <c r="I7" s="724">
        <v>520</v>
      </c>
      <c r="J7" s="652">
        <v>108.10297329689256</v>
      </c>
      <c r="K7" s="653">
        <v>119.18207232443429</v>
      </c>
      <c r="L7" s="654">
        <v>130.22806730867313</v>
      </c>
      <c r="M7" s="655">
        <v>126.14</v>
      </c>
      <c r="N7" s="656">
        <v>227.28504562132687</v>
      </c>
      <c r="O7" s="656">
        <v>256.3680673086731</v>
      </c>
      <c r="P7" s="657">
        <v>483.65311292999996</v>
      </c>
      <c r="Q7" s="725">
        <v>165.33681052349834</v>
      </c>
      <c r="R7" s="659">
        <v>150.63495221466138</v>
      </c>
      <c r="S7" s="660">
        <v>103.59011809891511</v>
      </c>
      <c r="T7" s="661">
        <v>89.35898450608367</v>
      </c>
      <c r="U7" s="662">
        <v>315.9717627381597</v>
      </c>
      <c r="V7" s="662">
        <v>192.94910260499876</v>
      </c>
      <c r="W7" s="726">
        <v>508.92086534315854</v>
      </c>
    </row>
    <row r="8" spans="1:23" ht="23.25" customHeight="1" thickTop="1">
      <c r="A8" s="45"/>
      <c r="B8" s="46" t="s">
        <v>13</v>
      </c>
      <c r="C8" s="629"/>
      <c r="D8" s="630"/>
      <c r="E8" s="663"/>
      <c r="F8" s="632"/>
      <c r="G8" s="633">
        <v>50</v>
      </c>
      <c r="H8" s="633">
        <v>53</v>
      </c>
      <c r="I8" s="721">
        <v>103</v>
      </c>
      <c r="J8" s="635">
        <v>14.380580286916686</v>
      </c>
      <c r="K8" s="636">
        <v>17.02594718197269</v>
      </c>
      <c r="L8" s="637">
        <v>18.703472531110624</v>
      </c>
      <c r="M8" s="638">
        <v>22.51</v>
      </c>
      <c r="N8" s="639">
        <v>31.406527468889376</v>
      </c>
      <c r="O8" s="639">
        <v>41.21347253111062</v>
      </c>
      <c r="P8" s="640">
        <v>72.62</v>
      </c>
      <c r="Q8" s="722">
        <v>23.75028791283873</v>
      </c>
      <c r="R8" s="642">
        <v>25.834391814802302</v>
      </c>
      <c r="S8" s="643">
        <v>19.59067488989832</v>
      </c>
      <c r="T8" s="644">
        <v>16.444664073467493</v>
      </c>
      <c r="U8" s="645">
        <v>49.58467972764103</v>
      </c>
      <c r="V8" s="645">
        <v>36.03533896336581</v>
      </c>
      <c r="W8" s="723">
        <v>85.62001869100685</v>
      </c>
    </row>
    <row r="9" spans="1:23" ht="23.25" customHeight="1">
      <c r="A9" s="50"/>
      <c r="B9" s="51" t="s">
        <v>14</v>
      </c>
      <c r="C9" s="629"/>
      <c r="D9" s="630"/>
      <c r="E9" s="663"/>
      <c r="F9" s="632"/>
      <c r="G9" s="633">
        <v>63</v>
      </c>
      <c r="H9" s="633">
        <v>60</v>
      </c>
      <c r="I9" s="721">
        <v>123</v>
      </c>
      <c r="J9" s="635">
        <v>27.519410469599997</v>
      </c>
      <c r="K9" s="636">
        <v>28.029963172400002</v>
      </c>
      <c r="L9" s="637">
        <v>29.280626358</v>
      </c>
      <c r="M9" s="638">
        <v>32.64</v>
      </c>
      <c r="N9" s="639">
        <v>55.549373642</v>
      </c>
      <c r="O9" s="639">
        <v>61.920626358</v>
      </c>
      <c r="P9" s="640">
        <v>117.47</v>
      </c>
      <c r="Q9" s="722">
        <v>31.607155482400003</v>
      </c>
      <c r="R9" s="642">
        <v>27.199775809800002</v>
      </c>
      <c r="S9" s="643">
        <v>15.951712462999994</v>
      </c>
      <c r="T9" s="644">
        <v>17.461976563199997</v>
      </c>
      <c r="U9" s="645">
        <v>58.806931292200005</v>
      </c>
      <c r="V9" s="645">
        <v>33.41368902619999</v>
      </c>
      <c r="W9" s="723">
        <v>92.2206203184</v>
      </c>
    </row>
    <row r="10" spans="1:23" ht="23.25" customHeight="1">
      <c r="A10" s="52"/>
      <c r="B10" s="51" t="s">
        <v>22</v>
      </c>
      <c r="C10" s="629"/>
      <c r="D10" s="630"/>
      <c r="E10" s="663"/>
      <c r="F10" s="632"/>
      <c r="G10" s="633">
        <v>40</v>
      </c>
      <c r="H10" s="633">
        <v>41</v>
      </c>
      <c r="I10" s="721">
        <v>81</v>
      </c>
      <c r="J10" s="635">
        <v>16.603101979475888</v>
      </c>
      <c r="K10" s="636">
        <v>18.4394417648616</v>
      </c>
      <c r="L10" s="637">
        <v>20.107456255662512</v>
      </c>
      <c r="M10" s="638">
        <v>21.17</v>
      </c>
      <c r="N10" s="639">
        <v>35.042543744337486</v>
      </c>
      <c r="O10" s="639">
        <v>41.27745625566251</v>
      </c>
      <c r="P10" s="640">
        <v>76.32</v>
      </c>
      <c r="Q10" s="722">
        <v>25.80824739595961</v>
      </c>
      <c r="R10" s="642">
        <v>27.377109820159088</v>
      </c>
      <c r="S10" s="643">
        <v>17.642354975416847</v>
      </c>
      <c r="T10" s="644">
        <v>13.428350509016191</v>
      </c>
      <c r="U10" s="645">
        <v>53.1853572161187</v>
      </c>
      <c r="V10" s="645">
        <v>31.070705484433038</v>
      </c>
      <c r="W10" s="723">
        <v>84.25606270055174</v>
      </c>
    </row>
    <row r="11" spans="1:23" ht="23.25" customHeight="1">
      <c r="A11" s="33"/>
      <c r="B11" s="53" t="s">
        <v>15</v>
      </c>
      <c r="C11" s="664"/>
      <c r="D11" s="665"/>
      <c r="E11" s="666"/>
      <c r="F11" s="667"/>
      <c r="G11" s="668">
        <v>99</v>
      </c>
      <c r="H11" s="668">
        <v>101</v>
      </c>
      <c r="I11" s="727">
        <v>200</v>
      </c>
      <c r="J11" s="670">
        <v>44.0837859609</v>
      </c>
      <c r="K11" s="671">
        <v>50.5028049852</v>
      </c>
      <c r="L11" s="672">
        <v>57.3334090539</v>
      </c>
      <c r="M11" s="673">
        <v>46.03</v>
      </c>
      <c r="N11" s="674">
        <v>94.5865909461</v>
      </c>
      <c r="O11" s="674">
        <v>103.3634090539</v>
      </c>
      <c r="P11" s="675">
        <v>197.95</v>
      </c>
      <c r="Q11" s="728">
        <v>70.70509050230001</v>
      </c>
      <c r="R11" s="677">
        <v>58.85293969989998</v>
      </c>
      <c r="S11" s="678">
        <v>43.96749979059998</v>
      </c>
      <c r="T11" s="679">
        <v>35.12011562039999</v>
      </c>
      <c r="U11" s="680">
        <v>129.5580302022</v>
      </c>
      <c r="V11" s="680">
        <v>79.08761541099997</v>
      </c>
      <c r="W11" s="729">
        <v>208.64564561319995</v>
      </c>
    </row>
    <row r="12" spans="1:23" ht="23.25" customHeight="1" thickBot="1">
      <c r="A12" s="54"/>
      <c r="B12" s="55" t="s">
        <v>16</v>
      </c>
      <c r="C12" s="646"/>
      <c r="D12" s="647"/>
      <c r="E12" s="648"/>
      <c r="F12" s="649"/>
      <c r="G12" s="650">
        <v>5</v>
      </c>
      <c r="H12" s="650">
        <v>8</v>
      </c>
      <c r="I12" s="724">
        <v>13</v>
      </c>
      <c r="J12" s="652">
        <v>5.5160946000000015</v>
      </c>
      <c r="K12" s="653">
        <v>5.183915220000004</v>
      </c>
      <c r="L12" s="654">
        <v>4.803103109999995</v>
      </c>
      <c r="M12" s="655">
        <v>3.79</v>
      </c>
      <c r="N12" s="656">
        <v>10.700009820000005</v>
      </c>
      <c r="O12" s="656">
        <v>8.593103109999994</v>
      </c>
      <c r="P12" s="657">
        <v>19.29311293</v>
      </c>
      <c r="Q12" s="725">
        <v>13.466029229999998</v>
      </c>
      <c r="R12" s="659">
        <v>11.370735069999997</v>
      </c>
      <c r="S12" s="660">
        <v>6.437875979999994</v>
      </c>
      <c r="T12" s="661">
        <v>6.903877740000002</v>
      </c>
      <c r="U12" s="662">
        <v>24.836764299999995</v>
      </c>
      <c r="V12" s="662">
        <v>13.341753719999996</v>
      </c>
      <c r="W12" s="726">
        <v>38.17851801999999</v>
      </c>
    </row>
    <row r="13" spans="1:23" ht="23.25" customHeight="1" thickBot="1" thickTop="1">
      <c r="A13" s="56" t="s">
        <v>17</v>
      </c>
      <c r="B13" s="57"/>
      <c r="C13" s="682"/>
      <c r="D13" s="683"/>
      <c r="E13" s="684"/>
      <c r="F13" s="685"/>
      <c r="G13" s="686">
        <v>366</v>
      </c>
      <c r="H13" s="686">
        <v>394</v>
      </c>
      <c r="I13" s="730">
        <v>760</v>
      </c>
      <c r="J13" s="688">
        <v>158.75458043689255</v>
      </c>
      <c r="K13" s="689">
        <v>172.38206350443434</v>
      </c>
      <c r="L13" s="690">
        <v>193.68301574867306</v>
      </c>
      <c r="M13" s="691">
        <v>182.35</v>
      </c>
      <c r="N13" s="692">
        <v>331.1366439413269</v>
      </c>
      <c r="O13" s="692">
        <v>376.03301574867305</v>
      </c>
      <c r="P13" s="693">
        <v>707.16965969</v>
      </c>
      <c r="Q13" s="731">
        <v>218.08465704935364</v>
      </c>
      <c r="R13" s="732">
        <v>221.29214644147382</v>
      </c>
      <c r="S13" s="696">
        <v>177.45492608751266</v>
      </c>
      <c r="T13" s="697">
        <v>148.10447892026076</v>
      </c>
      <c r="U13" s="698">
        <v>439.37680349082746</v>
      </c>
      <c r="V13" s="698">
        <v>325.55940500777336</v>
      </c>
      <c r="W13" s="733">
        <v>764.9362084986008</v>
      </c>
    </row>
    <row r="14" spans="1:23" ht="13.5" customHeight="1" thickBot="1">
      <c r="A14" s="61"/>
      <c r="B14" s="61"/>
      <c r="C14" s="912"/>
      <c r="D14" s="912"/>
      <c r="E14" s="912"/>
      <c r="F14" s="912"/>
      <c r="G14" s="912"/>
      <c r="H14" s="912"/>
      <c r="I14" s="912"/>
      <c r="J14" s="700"/>
      <c r="K14" s="700"/>
      <c r="L14" s="700"/>
      <c r="M14" s="700"/>
      <c r="N14" s="700"/>
      <c r="O14" s="700"/>
      <c r="P14" s="700"/>
      <c r="Q14" s="700"/>
      <c r="R14" s="61"/>
      <c r="S14" s="61"/>
      <c r="T14" s="61"/>
      <c r="U14" s="61"/>
      <c r="V14" s="61"/>
      <c r="W14" s="61"/>
    </row>
    <row r="15" spans="1:23" ht="23.25" customHeight="1" thickBot="1">
      <c r="A15" s="1460" t="s">
        <v>18</v>
      </c>
      <c r="B15" s="1472"/>
      <c r="C15" s="925" t="s">
        <v>67</v>
      </c>
      <c r="D15" s="926" t="s">
        <v>68</v>
      </c>
      <c r="E15" s="932" t="s">
        <v>69</v>
      </c>
      <c r="F15" s="628" t="s">
        <v>70</v>
      </c>
      <c r="G15" s="564" t="s">
        <v>71</v>
      </c>
      <c r="H15" s="564" t="s">
        <v>72</v>
      </c>
      <c r="I15" s="565" t="s">
        <v>73</v>
      </c>
      <c r="J15" s="134" t="s">
        <v>80</v>
      </c>
      <c r="K15" s="10" t="s">
        <v>79</v>
      </c>
      <c r="L15" s="927" t="s">
        <v>88</v>
      </c>
      <c r="M15" s="131" t="s">
        <v>89</v>
      </c>
      <c r="N15" s="9" t="s">
        <v>81</v>
      </c>
      <c r="O15" s="9" t="s">
        <v>90</v>
      </c>
      <c r="P15" s="131" t="s">
        <v>91</v>
      </c>
      <c r="Q15" s="931" t="s">
        <v>43</v>
      </c>
      <c r="R15" s="928" t="s">
        <v>79</v>
      </c>
      <c r="S15" s="929" t="s">
        <v>45</v>
      </c>
      <c r="T15" s="930" t="s">
        <v>46</v>
      </c>
      <c r="U15" s="7" t="s">
        <v>44</v>
      </c>
      <c r="V15" s="7" t="s">
        <v>47</v>
      </c>
      <c r="W15" s="7" t="s">
        <v>48</v>
      </c>
    </row>
    <row r="16" spans="1:23" ht="23.25" customHeight="1" thickTop="1">
      <c r="A16" s="63" t="s">
        <v>5</v>
      </c>
      <c r="B16" s="249"/>
      <c r="C16" s="1055"/>
      <c r="D16" s="701"/>
      <c r="E16" s="701"/>
      <c r="F16" s="1058"/>
      <c r="G16" s="957">
        <f>+'営業利益CP別'!G7</f>
        <v>30</v>
      </c>
      <c r="H16" s="957">
        <f>+'営業利益CP別'!H7</f>
        <v>40</v>
      </c>
      <c r="I16" s="704">
        <f>+'営業利益CP別'!I7</f>
        <v>70</v>
      </c>
      <c r="J16" s="1059">
        <f>+'営業利益CP別'!J7</f>
        <v>-7.72</v>
      </c>
      <c r="K16" s="1060">
        <f>+'営業利益CP別'!K7</f>
        <v>12.55</v>
      </c>
      <c r="L16" s="1060">
        <f>+'営業利益CP別'!L7</f>
        <v>34.74</v>
      </c>
      <c r="M16" s="1061">
        <f>+'営業利益CP別'!M7</f>
        <v>27.82</v>
      </c>
      <c r="N16" s="734">
        <f>+'営業利益CP別'!N7</f>
        <v>4.83</v>
      </c>
      <c r="O16" s="734">
        <f>+'営業利益CP別'!O7</f>
        <v>62.56</v>
      </c>
      <c r="P16" s="734">
        <f>+'営業利益CP別'!P7</f>
        <v>67.39</v>
      </c>
      <c r="Q16" s="1063">
        <f>+'営業利益CP別'!Q7</f>
        <v>17.53</v>
      </c>
      <c r="R16" s="1064">
        <f>+'営業利益CP別'!R7</f>
        <v>30.65</v>
      </c>
      <c r="S16" s="1064">
        <f>+'営業利益CP別'!S7</f>
        <v>11.05</v>
      </c>
      <c r="T16" s="706">
        <f>+'営業利益CP別'!T7</f>
        <v>-17</v>
      </c>
      <c r="U16" s="737">
        <f>+'営業利益CP別'!U7</f>
        <v>48.18</v>
      </c>
      <c r="V16" s="737">
        <f>+'営業利益CP別'!V7</f>
        <v>-5.95</v>
      </c>
      <c r="W16" s="737">
        <f>+'営業利益CP別'!W7</f>
        <v>42.23</v>
      </c>
    </row>
    <row r="17" spans="1:23" ht="23.25" customHeight="1" thickBot="1">
      <c r="A17" s="250" t="s">
        <v>36</v>
      </c>
      <c r="B17" s="251"/>
      <c r="C17" s="961"/>
      <c r="D17" s="746"/>
      <c r="E17" s="746"/>
      <c r="F17" s="833"/>
      <c r="G17" s="1054">
        <f aca="true" t="shared" si="0" ref="G17:W17">+G16/G13</f>
        <v>0.08196721311475409</v>
      </c>
      <c r="H17" s="1054">
        <f t="shared" si="0"/>
        <v>0.10152284263959391</v>
      </c>
      <c r="I17" s="738">
        <f t="shared" si="0"/>
        <v>0.09210526315789473</v>
      </c>
      <c r="J17" s="834" t="s">
        <v>186</v>
      </c>
      <c r="K17" s="739">
        <f t="shared" si="0"/>
        <v>0.07280339813125143</v>
      </c>
      <c r="L17" s="739">
        <f t="shared" si="0"/>
        <v>0.17936523688313136</v>
      </c>
      <c r="M17" s="1062">
        <f t="shared" si="0"/>
        <v>0.1525637510282424</v>
      </c>
      <c r="N17" s="747">
        <f t="shared" si="0"/>
        <v>0.014586123548609175</v>
      </c>
      <c r="O17" s="747">
        <f t="shared" si="0"/>
        <v>0.16636837027579743</v>
      </c>
      <c r="P17" s="747">
        <f t="shared" si="0"/>
        <v>0.0952953779571674</v>
      </c>
      <c r="Q17" s="1065">
        <f t="shared" si="0"/>
        <v>0.08038162902965189</v>
      </c>
      <c r="R17" s="1066">
        <f t="shared" si="0"/>
        <v>0.13850468935690924</v>
      </c>
      <c r="S17" s="1066">
        <f t="shared" si="0"/>
        <v>0.06226933364786191</v>
      </c>
      <c r="T17" s="1067" t="s">
        <v>186</v>
      </c>
      <c r="U17" s="1053">
        <f t="shared" si="0"/>
        <v>0.10965531092495605</v>
      </c>
      <c r="V17" s="1053" t="s">
        <v>186</v>
      </c>
      <c r="W17" s="1053">
        <f t="shared" si="0"/>
        <v>0.055207217975585275</v>
      </c>
    </row>
    <row r="18" spans="17:23" ht="17.25" customHeight="1" thickBot="1">
      <c r="Q18" s="148"/>
      <c r="R18" s="148"/>
      <c r="S18" s="148"/>
      <c r="T18" s="148"/>
      <c r="U18" s="148"/>
      <c r="V18" s="148"/>
      <c r="W18" s="149" t="s">
        <v>20</v>
      </c>
    </row>
    <row r="19" spans="3:23" ht="23.25" customHeight="1">
      <c r="C19" s="328"/>
      <c r="D19" s="328"/>
      <c r="E19" s="328"/>
      <c r="F19" s="328"/>
      <c r="H19" s="66"/>
      <c r="I19" s="132"/>
      <c r="J19" s="1433" t="str">
        <f>'全社連結PL'!$J$32</f>
        <v>2011年3月期計画　と　2010年3月期実績との比較</v>
      </c>
      <c r="K19" s="1433"/>
      <c r="L19" s="1433"/>
      <c r="M19" s="1433"/>
      <c r="N19" s="1433"/>
      <c r="O19" s="1433"/>
      <c r="P19" s="1434"/>
      <c r="Q19" s="1473" t="str">
        <f>'全社連結PL'!$Q$32</f>
        <v>2010年3月期実績　と　2009年3月期実績との比較</v>
      </c>
      <c r="R19" s="1473"/>
      <c r="S19" s="1473"/>
      <c r="T19" s="1473"/>
      <c r="U19" s="1473"/>
      <c r="V19" s="1473"/>
      <c r="W19" s="1474"/>
    </row>
    <row r="20" spans="3:23" ht="23.25" customHeight="1" thickBot="1">
      <c r="C20" s="328"/>
      <c r="D20" s="328"/>
      <c r="E20" s="328"/>
      <c r="F20" s="328"/>
      <c r="H20" s="1467" t="str">
        <f>A3</f>
        <v>EMC</v>
      </c>
      <c r="I20" s="1468"/>
      <c r="J20" s="1417"/>
      <c r="K20" s="1417"/>
      <c r="L20" s="1417"/>
      <c r="M20" s="1417"/>
      <c r="N20" s="1418"/>
      <c r="O20" s="1418"/>
      <c r="P20" s="1419"/>
      <c r="Q20" s="1429"/>
      <c r="R20" s="1429"/>
      <c r="S20" s="1430"/>
      <c r="T20" s="1429"/>
      <c r="U20" s="1429"/>
      <c r="V20" s="1430"/>
      <c r="W20" s="1431"/>
    </row>
    <row r="21" spans="3:23" ht="23.25" customHeight="1" thickBot="1">
      <c r="C21" s="328"/>
      <c r="D21" s="328"/>
      <c r="E21" s="328"/>
      <c r="F21" s="328"/>
      <c r="H21" s="1423" t="s">
        <v>10</v>
      </c>
      <c r="I21" s="1415"/>
      <c r="J21" s="477" t="s">
        <v>127</v>
      </c>
      <c r="K21" s="130" t="s">
        <v>128</v>
      </c>
      <c r="L21" s="207" t="s">
        <v>129</v>
      </c>
      <c r="M21" s="130" t="s">
        <v>130</v>
      </c>
      <c r="N21" s="9" t="s">
        <v>131</v>
      </c>
      <c r="O21" s="9" t="s">
        <v>132</v>
      </c>
      <c r="P21" s="131" t="s">
        <v>133</v>
      </c>
      <c r="Q21" s="255" t="s">
        <v>43</v>
      </c>
      <c r="R21" s="2" t="s">
        <v>79</v>
      </c>
      <c r="S21" s="197" t="s">
        <v>45</v>
      </c>
      <c r="T21" s="6" t="s">
        <v>46</v>
      </c>
      <c r="U21" s="7" t="s">
        <v>44</v>
      </c>
      <c r="V21" s="7" t="s">
        <v>47</v>
      </c>
      <c r="W21" s="7" t="s">
        <v>48</v>
      </c>
    </row>
    <row r="22" spans="3:24" ht="23.25" customHeight="1" thickTop="1">
      <c r="C22" s="328"/>
      <c r="D22" s="328"/>
      <c r="E22" s="328"/>
      <c r="F22" s="328"/>
      <c r="H22" s="35" t="s">
        <v>11</v>
      </c>
      <c r="I22" s="36"/>
      <c r="J22" s="1324"/>
      <c r="K22" s="1273"/>
      <c r="L22" s="1273"/>
      <c r="M22" s="1274"/>
      <c r="N22" s="156">
        <f aca="true" t="shared" si="1" ref="N22:P29">G6/N6</f>
        <v>1.0495746022524957</v>
      </c>
      <c r="O22" s="156">
        <f t="shared" si="1"/>
        <v>1.094723239409437</v>
      </c>
      <c r="P22" s="156">
        <f t="shared" si="1"/>
        <v>1.0762331838565022</v>
      </c>
      <c r="Q22" s="368">
        <f aca="true" t="shared" si="2" ref="Q22:Q29">+J6/Q6</f>
        <v>0.9602592423402959</v>
      </c>
      <c r="R22" s="206">
        <f aca="true" t="shared" si="3" ref="R22:U29">+K6/R6</f>
        <v>0.7529309897195458</v>
      </c>
      <c r="S22" s="206">
        <f t="shared" si="3"/>
        <v>0.8590687523319012</v>
      </c>
      <c r="T22" s="72">
        <f t="shared" si="3"/>
        <v>0.9568393382426758</v>
      </c>
      <c r="U22" s="73">
        <f>+N6/U6</f>
        <v>0.8415506991172486</v>
      </c>
      <c r="V22" s="73">
        <f aca="true" t="shared" si="4" ref="V22:W29">+O6/V6</f>
        <v>0.9023804807905799</v>
      </c>
      <c r="W22" s="370">
        <v>0.873</v>
      </c>
      <c r="X22" s="115"/>
    </row>
    <row r="23" spans="3:23" ht="23.25" customHeight="1" thickBot="1">
      <c r="C23" s="328"/>
      <c r="D23" s="328"/>
      <c r="E23" s="328"/>
      <c r="F23" s="328"/>
      <c r="H23" s="40" t="s">
        <v>12</v>
      </c>
      <c r="I23" s="41"/>
      <c r="J23" s="1325"/>
      <c r="K23" s="1270"/>
      <c r="L23" s="1270"/>
      <c r="M23" s="1271"/>
      <c r="N23" s="157">
        <f t="shared" si="1"/>
        <v>1.1307387131319688</v>
      </c>
      <c r="O23" s="157">
        <f t="shared" si="1"/>
        <v>1.0258687938827493</v>
      </c>
      <c r="P23" s="157">
        <f t="shared" si="1"/>
        <v>1.075150735306568</v>
      </c>
      <c r="Q23" s="389">
        <f t="shared" si="2"/>
        <v>0.6538348777541497</v>
      </c>
      <c r="R23" s="342">
        <f t="shared" si="3"/>
        <v>0.7911979960307925</v>
      </c>
      <c r="S23" s="342">
        <f t="shared" si="3"/>
        <v>1.257147589930559</v>
      </c>
      <c r="T23" s="337">
        <f t="shared" si="3"/>
        <v>1.4116095958030077</v>
      </c>
      <c r="U23" s="70">
        <f t="shared" si="3"/>
        <v>0.7193207508535312</v>
      </c>
      <c r="V23" s="70">
        <f t="shared" si="4"/>
        <v>1.328682351187216</v>
      </c>
      <c r="W23" s="392">
        <f t="shared" si="4"/>
        <v>0.9503503311931987</v>
      </c>
    </row>
    <row r="24" spans="3:23" ht="23.25" customHeight="1" thickTop="1">
      <c r="C24" s="328"/>
      <c r="D24" s="328"/>
      <c r="E24" s="328"/>
      <c r="F24" s="328"/>
      <c r="H24" s="45"/>
      <c r="I24" s="46" t="s">
        <v>13</v>
      </c>
      <c r="J24" s="1324"/>
      <c r="K24" s="1273"/>
      <c r="L24" s="1273"/>
      <c r="M24" s="1274"/>
      <c r="N24" s="158">
        <f t="shared" si="1"/>
        <v>1.5920257357178031</v>
      </c>
      <c r="O24" s="158">
        <f t="shared" si="1"/>
        <v>1.285987245068761</v>
      </c>
      <c r="P24" s="158">
        <f t="shared" si="1"/>
        <v>1.4183420545304324</v>
      </c>
      <c r="Q24" s="368">
        <f t="shared" si="2"/>
        <v>0.6054907771936084</v>
      </c>
      <c r="R24" s="206">
        <f t="shared" si="3"/>
        <v>0.6590419199347032</v>
      </c>
      <c r="S24" s="206">
        <f t="shared" si="3"/>
        <v>0.9547130273064165</v>
      </c>
      <c r="T24" s="72">
        <f t="shared" si="3"/>
        <v>1.3688330694646766</v>
      </c>
      <c r="U24" s="73">
        <f t="shared" si="3"/>
        <v>0.633391758127698</v>
      </c>
      <c r="V24" s="73">
        <f t="shared" si="4"/>
        <v>1.1436959861265352</v>
      </c>
      <c r="W24" s="370">
        <f t="shared" si="4"/>
        <v>0.848166131124983</v>
      </c>
    </row>
    <row r="25" spans="3:23" ht="23.25" customHeight="1">
      <c r="C25" s="328"/>
      <c r="D25" s="328"/>
      <c r="E25" s="328"/>
      <c r="F25" s="328"/>
      <c r="H25" s="50"/>
      <c r="I25" s="51" t="s">
        <v>14</v>
      </c>
      <c r="J25" s="1336"/>
      <c r="K25" s="1260"/>
      <c r="L25" s="1260"/>
      <c r="M25" s="1261"/>
      <c r="N25" s="158">
        <f t="shared" si="1"/>
        <v>1.1341261992622487</v>
      </c>
      <c r="O25" s="158">
        <f t="shared" si="1"/>
        <v>0.9689824462224313</v>
      </c>
      <c r="P25" s="158">
        <f t="shared" si="1"/>
        <v>1.0470758491529752</v>
      </c>
      <c r="Q25" s="369">
        <f t="shared" si="2"/>
        <v>0.8706702659441717</v>
      </c>
      <c r="R25" s="289">
        <f t="shared" si="3"/>
        <v>1.0305218457830407</v>
      </c>
      <c r="S25" s="289">
        <f t="shared" si="3"/>
        <v>1.8355788712914947</v>
      </c>
      <c r="T25" s="288">
        <f t="shared" si="3"/>
        <v>1.8692042038807177</v>
      </c>
      <c r="U25" s="291">
        <f t="shared" si="3"/>
        <v>0.9446058894994224</v>
      </c>
      <c r="V25" s="291">
        <f t="shared" si="4"/>
        <v>1.853151452671013</v>
      </c>
      <c r="W25" s="371">
        <f t="shared" si="4"/>
        <v>1.2737932101782037</v>
      </c>
    </row>
    <row r="26" spans="8:23" ht="23.25" customHeight="1">
      <c r="H26" s="52"/>
      <c r="I26" s="51" t="s">
        <v>22</v>
      </c>
      <c r="J26" s="1336"/>
      <c r="K26" s="1260"/>
      <c r="L26" s="1260"/>
      <c r="M26" s="1261"/>
      <c r="N26" s="158">
        <f t="shared" si="1"/>
        <v>1.1414696459204274</v>
      </c>
      <c r="O26" s="158">
        <f t="shared" si="1"/>
        <v>0.99327826177214</v>
      </c>
      <c r="P26" s="158">
        <f t="shared" si="1"/>
        <v>1.0613207547169812</v>
      </c>
      <c r="Q26" s="369">
        <f t="shared" si="2"/>
        <v>0.6433254348792073</v>
      </c>
      <c r="R26" s="289">
        <f t="shared" si="3"/>
        <v>0.6735350037308813</v>
      </c>
      <c r="S26" s="289">
        <f t="shared" si="3"/>
        <v>1.1397263167916403</v>
      </c>
      <c r="T26" s="288">
        <f t="shared" si="3"/>
        <v>1.576515297674561</v>
      </c>
      <c r="U26" s="291">
        <f t="shared" si="3"/>
        <v>0.6588757804510386</v>
      </c>
      <c r="V26" s="291">
        <f t="shared" si="4"/>
        <v>1.32850077306237</v>
      </c>
      <c r="W26" s="371">
        <f t="shared" si="4"/>
        <v>0.9058101880602145</v>
      </c>
    </row>
    <row r="27" spans="8:23" ht="23.25" customHeight="1">
      <c r="H27" s="33"/>
      <c r="I27" s="53" t="s">
        <v>15</v>
      </c>
      <c r="J27" s="1336"/>
      <c r="K27" s="1260"/>
      <c r="L27" s="1260"/>
      <c r="M27" s="1261"/>
      <c r="N27" s="158">
        <f t="shared" si="1"/>
        <v>1.0466599864711794</v>
      </c>
      <c r="O27" s="158">
        <f t="shared" si="1"/>
        <v>0.9771349544724519</v>
      </c>
      <c r="P27" s="158">
        <f t="shared" si="1"/>
        <v>1.0103561505430665</v>
      </c>
      <c r="Q27" s="369">
        <f t="shared" si="2"/>
        <v>0.6234881484164987</v>
      </c>
      <c r="R27" s="289">
        <f t="shared" si="3"/>
        <v>0.8581186469651546</v>
      </c>
      <c r="S27" s="289">
        <f t="shared" si="3"/>
        <v>1.3039952084370643</v>
      </c>
      <c r="T27" s="288">
        <f t="shared" si="3"/>
        <v>1.3106448878904844</v>
      </c>
      <c r="U27" s="291">
        <f t="shared" si="3"/>
        <v>0.7300712337049243</v>
      </c>
      <c r="V27" s="291">
        <f t="shared" si="4"/>
        <v>1.3069481045388</v>
      </c>
      <c r="W27" s="371">
        <f t="shared" si="4"/>
        <v>0.9487377482440817</v>
      </c>
    </row>
    <row r="28" spans="8:23" ht="23.25" customHeight="1" thickBot="1">
      <c r="H28" s="54"/>
      <c r="I28" s="55" t="s">
        <v>16</v>
      </c>
      <c r="J28" s="1325"/>
      <c r="K28" s="1270"/>
      <c r="L28" s="1270"/>
      <c r="M28" s="1271"/>
      <c r="N28" s="159">
        <f t="shared" si="1"/>
        <v>0.467289290768146</v>
      </c>
      <c r="O28" s="159">
        <f t="shared" si="1"/>
        <v>0.930979169875224</v>
      </c>
      <c r="P28" s="159">
        <f t="shared" si="1"/>
        <v>0.6738155759087241</v>
      </c>
      <c r="Q28" s="389">
        <f t="shared" si="2"/>
        <v>0.40963037475895947</v>
      </c>
      <c r="R28" s="342">
        <f t="shared" si="3"/>
        <v>0.45589974509888964</v>
      </c>
      <c r="S28" s="342">
        <f t="shared" si="3"/>
        <v>0.7460695305286076</v>
      </c>
      <c r="T28" s="337">
        <f t="shared" si="3"/>
        <v>0.5489668477240442</v>
      </c>
      <c r="U28" s="70">
        <f>+N12/U12</f>
        <v>0.43081335759988704</v>
      </c>
      <c r="V28" s="70">
        <f t="shared" si="4"/>
        <v>0.6440759805900537</v>
      </c>
      <c r="W28" s="392">
        <f t="shared" si="4"/>
        <v>0.5053394927454548</v>
      </c>
    </row>
    <row r="29" spans="8:23" ht="23.25" customHeight="1" thickBot="1" thickTop="1">
      <c r="H29" s="56" t="s">
        <v>17</v>
      </c>
      <c r="I29" s="57"/>
      <c r="J29" s="1331"/>
      <c r="K29" s="1331"/>
      <c r="L29" s="1279"/>
      <c r="M29" s="1280"/>
      <c r="N29" s="160">
        <f t="shared" si="1"/>
        <v>1.105283896230012</v>
      </c>
      <c r="O29" s="160">
        <f t="shared" si="1"/>
        <v>1.0477803370950156</v>
      </c>
      <c r="P29" s="160">
        <f t="shared" si="1"/>
        <v>1.0747067405764539</v>
      </c>
      <c r="Q29" s="390">
        <f t="shared" si="2"/>
        <v>0.7279493320842172</v>
      </c>
      <c r="R29" s="343">
        <f t="shared" si="3"/>
        <v>0.7789795809587171</v>
      </c>
      <c r="S29" s="343">
        <f t="shared" si="3"/>
        <v>1.0914490795998384</v>
      </c>
      <c r="T29" s="338">
        <f t="shared" si="3"/>
        <v>1.2312254249797332</v>
      </c>
      <c r="U29" s="78">
        <f t="shared" si="3"/>
        <v>0.7536507191787601</v>
      </c>
      <c r="V29" s="78">
        <f t="shared" si="4"/>
        <v>1.1550365615752816</v>
      </c>
      <c r="W29" s="391">
        <f t="shared" si="4"/>
        <v>0.9244818742180035</v>
      </c>
    </row>
    <row r="30" spans="8:23" ht="9.75" customHeight="1" thickBot="1">
      <c r="H30" s="61"/>
      <c r="I30" s="61"/>
      <c r="J30" s="248"/>
      <c r="K30" s="248"/>
      <c r="L30" s="248"/>
      <c r="M30" s="248"/>
      <c r="N30" s="161"/>
      <c r="O30" s="161"/>
      <c r="P30" s="161"/>
      <c r="Q30" s="8"/>
      <c r="R30" s="8"/>
      <c r="S30" s="8"/>
      <c r="T30" s="8"/>
      <c r="U30" s="8"/>
      <c r="V30" s="8"/>
      <c r="W30" s="8"/>
    </row>
    <row r="31" spans="8:23" ht="23.25" customHeight="1" thickBot="1">
      <c r="H31" s="1460" t="s">
        <v>18</v>
      </c>
      <c r="I31" s="1461"/>
      <c r="J31" s="134" t="s">
        <v>134</v>
      </c>
      <c r="K31" s="10" t="s">
        <v>135</v>
      </c>
      <c r="L31" s="927" t="s">
        <v>136</v>
      </c>
      <c r="M31" s="10" t="s">
        <v>137</v>
      </c>
      <c r="N31" s="531" t="s">
        <v>138</v>
      </c>
      <c r="O31" s="9" t="s">
        <v>139</v>
      </c>
      <c r="P31" s="131" t="s">
        <v>140</v>
      </c>
      <c r="Q31" s="1068" t="s">
        <v>43</v>
      </c>
      <c r="R31" s="928" t="s">
        <v>79</v>
      </c>
      <c r="S31" s="929" t="s">
        <v>45</v>
      </c>
      <c r="T31" s="240" t="s">
        <v>46</v>
      </c>
      <c r="U31" s="7" t="s">
        <v>44</v>
      </c>
      <c r="V31" s="7" t="s">
        <v>47</v>
      </c>
      <c r="W31" s="7" t="s">
        <v>48</v>
      </c>
    </row>
    <row r="32" spans="8:23" ht="23.25" customHeight="1" thickBot="1" thickTop="1">
      <c r="H32" s="195" t="s">
        <v>5</v>
      </c>
      <c r="I32" s="196"/>
      <c r="J32" s="1333"/>
      <c r="K32" s="1338"/>
      <c r="L32" s="1338"/>
      <c r="M32" s="1338"/>
      <c r="N32" s="1069">
        <f>G16/N16</f>
        <v>6.211180124223603</v>
      </c>
      <c r="O32" s="194">
        <f>H16/O16</f>
        <v>0.639386189258312</v>
      </c>
      <c r="P32" s="821">
        <f>I16/P16</f>
        <v>1.0387297818667458</v>
      </c>
      <c r="Q32" s="375" t="s">
        <v>188</v>
      </c>
      <c r="R32" s="343">
        <f>+K16/R16</f>
        <v>0.40946166394779776</v>
      </c>
      <c r="S32" s="343">
        <f>+L16/S16</f>
        <v>3.143891402714932</v>
      </c>
      <c r="T32" s="374" t="s">
        <v>168</v>
      </c>
      <c r="U32" s="341">
        <f>+N16/U16</f>
        <v>0.10024906600249066</v>
      </c>
      <c r="V32" s="547" t="s">
        <v>168</v>
      </c>
      <c r="W32" s="341">
        <f>+P16/W16</f>
        <v>1.5957849869760834</v>
      </c>
    </row>
  </sheetData>
  <mergeCells count="19">
    <mergeCell ref="Q2:W2"/>
    <mergeCell ref="A3:B3"/>
    <mergeCell ref="Q3:W3"/>
    <mergeCell ref="J2:P2"/>
    <mergeCell ref="J3:P3"/>
    <mergeCell ref="C2:I2"/>
    <mergeCell ref="C3:I3"/>
    <mergeCell ref="Q4:W4"/>
    <mergeCell ref="A5:B5"/>
    <mergeCell ref="A15:B15"/>
    <mergeCell ref="Q19:W19"/>
    <mergeCell ref="J19:P19"/>
    <mergeCell ref="C4:I4"/>
    <mergeCell ref="J4:P4"/>
    <mergeCell ref="H31:I31"/>
    <mergeCell ref="H20:I20"/>
    <mergeCell ref="Q20:W20"/>
    <mergeCell ref="H21:I21"/>
    <mergeCell ref="J20:P20"/>
  </mergeCells>
  <printOptions/>
  <pageMargins left="0.35433070866141736" right="0.2755905511811024" top="0.74" bottom="0.1968503937007874" header="0.5118110236220472" footer="0.35433070866141736"/>
  <pageSetup horizontalDpi="600" verticalDpi="600" orientation="landscape" paperSize="9" scale="70" r:id="rId4"/>
  <headerFooter alignWithMargins="0">
    <oddFooter>&amp;C４&amp;R2010年3月期　データ集 EＭＣ</oddFooter>
  </headerFooter>
  <drawing r:id="rId3"/>
  <legacyDrawing r:id="rId2"/>
</worksheet>
</file>

<file path=xl/worksheets/sheet5.xml><?xml version="1.0" encoding="utf-8"?>
<worksheet xmlns="http://schemas.openxmlformats.org/spreadsheetml/2006/main" xmlns:r="http://schemas.openxmlformats.org/officeDocument/2006/relationships">
  <dimension ref="A1:X32"/>
  <sheetViews>
    <sheetView zoomScale="75" zoomScaleNormal="75" workbookViewId="0" topLeftCell="A10">
      <selection activeCell="E8" sqref="E8"/>
    </sheetView>
  </sheetViews>
  <sheetFormatPr defaultColWidth="9.00390625" defaultRowHeight="13.5"/>
  <cols>
    <col min="1" max="17" width="8.625" style="32" customWidth="1"/>
    <col min="18" max="18" width="9.50390625" style="32" customWidth="1"/>
    <col min="19" max="21" width="8.625" style="32" customWidth="1"/>
    <col min="22" max="22" width="9.875" style="32" customWidth="1"/>
    <col min="23" max="23" width="8.625" style="32" customWidth="1"/>
    <col min="24" max="16384" width="9.00390625" style="32" customWidth="1"/>
  </cols>
  <sheetData>
    <row r="1" spans="1:23" s="30" customFormat="1" ht="14.25" thickBot="1">
      <c r="A1" s="28"/>
      <c r="B1" s="28"/>
      <c r="C1" s="28"/>
      <c r="D1" s="28"/>
      <c r="E1" s="28"/>
      <c r="F1" s="28"/>
      <c r="G1" s="28"/>
      <c r="H1" s="28"/>
      <c r="I1" s="28"/>
      <c r="J1" s="28"/>
      <c r="K1" s="28"/>
      <c r="L1" s="28"/>
      <c r="M1" s="28"/>
      <c r="N1" s="28"/>
      <c r="O1" s="28"/>
      <c r="P1" s="28"/>
      <c r="Q1" s="28"/>
      <c r="R1" s="28"/>
      <c r="S1" s="28"/>
      <c r="T1" s="28"/>
      <c r="U1" s="28"/>
      <c r="V1" s="28"/>
      <c r="W1" s="29" t="s">
        <v>0</v>
      </c>
    </row>
    <row r="2" spans="1:23" ht="15.75">
      <c r="A2" s="11"/>
      <c r="B2" s="31"/>
      <c r="C2" s="1448" t="str">
        <f>'全社連結PL'!$C$2</f>
        <v>2011年3月期　</v>
      </c>
      <c r="D2" s="1449"/>
      <c r="E2" s="1449"/>
      <c r="F2" s="1449"/>
      <c r="G2" s="1449"/>
      <c r="H2" s="1449"/>
      <c r="I2" s="1450"/>
      <c r="J2" s="1432" t="str">
        <f>'全社連結PL'!$J$2</f>
        <v>2010年3月期　</v>
      </c>
      <c r="K2" s="1433"/>
      <c r="L2" s="1433"/>
      <c r="M2" s="1433"/>
      <c r="N2" s="1433"/>
      <c r="O2" s="1433"/>
      <c r="P2" s="1434"/>
      <c r="Q2" s="1411" t="str">
        <f>'全社連結PL'!$Q$2</f>
        <v>2009年3月期</v>
      </c>
      <c r="R2" s="1424"/>
      <c r="S2" s="1424"/>
      <c r="T2" s="1424"/>
      <c r="U2" s="1424"/>
      <c r="V2" s="1424"/>
      <c r="W2" s="1425"/>
    </row>
    <row r="3" spans="1:23" ht="19.5" customHeight="1">
      <c r="A3" s="1426" t="s">
        <v>56</v>
      </c>
      <c r="B3" s="1443"/>
      <c r="C3" s="1451" t="s">
        <v>66</v>
      </c>
      <c r="D3" s="1441"/>
      <c r="E3" s="1441"/>
      <c r="F3" s="1441"/>
      <c r="G3" s="1441"/>
      <c r="H3" s="1441"/>
      <c r="I3" s="1452"/>
      <c r="J3" s="1445" t="s">
        <v>1</v>
      </c>
      <c r="K3" s="1446"/>
      <c r="L3" s="1446"/>
      <c r="M3" s="1446"/>
      <c r="N3" s="1446"/>
      <c r="O3" s="1446"/>
      <c r="P3" s="1447"/>
      <c r="Q3" s="1444" t="s">
        <v>1</v>
      </c>
      <c r="R3" s="1430"/>
      <c r="S3" s="1430"/>
      <c r="T3" s="1430"/>
      <c r="U3" s="1430"/>
      <c r="V3" s="1430"/>
      <c r="W3" s="1431"/>
    </row>
    <row r="4" spans="1:23" ht="18.75" customHeight="1" thickBot="1">
      <c r="A4" s="33"/>
      <c r="B4" s="34"/>
      <c r="C4" s="1439"/>
      <c r="D4" s="1440"/>
      <c r="E4" s="1441"/>
      <c r="F4" s="1440"/>
      <c r="G4" s="1440"/>
      <c r="H4" s="1441"/>
      <c r="I4" s="1442"/>
      <c r="J4" s="1475"/>
      <c r="K4" s="1476"/>
      <c r="L4" s="1476"/>
      <c r="M4" s="1476"/>
      <c r="N4" s="1446"/>
      <c r="O4" s="1446"/>
      <c r="P4" s="1477"/>
      <c r="Q4" s="1469"/>
      <c r="R4" s="1470"/>
      <c r="S4" s="1471"/>
      <c r="T4" s="1470"/>
      <c r="U4" s="1470"/>
      <c r="V4" s="1471"/>
      <c r="W4" s="1410"/>
    </row>
    <row r="5" spans="1:23" ht="15" thickBot="1">
      <c r="A5" s="1423" t="s">
        <v>10</v>
      </c>
      <c r="B5" s="1415"/>
      <c r="C5" s="560" t="s">
        <v>67</v>
      </c>
      <c r="D5" s="561" t="s">
        <v>68</v>
      </c>
      <c r="E5" s="562" t="s">
        <v>69</v>
      </c>
      <c r="F5" s="563" t="s">
        <v>70</v>
      </c>
      <c r="G5" s="564" t="s">
        <v>71</v>
      </c>
      <c r="H5" s="565" t="s">
        <v>72</v>
      </c>
      <c r="I5" s="565" t="s">
        <v>73</v>
      </c>
      <c r="J5" s="155" t="s">
        <v>80</v>
      </c>
      <c r="K5" s="130" t="s">
        <v>79</v>
      </c>
      <c r="L5" s="476" t="s">
        <v>88</v>
      </c>
      <c r="M5" s="130" t="s">
        <v>89</v>
      </c>
      <c r="N5" s="9" t="s">
        <v>81</v>
      </c>
      <c r="O5" s="9" t="s">
        <v>90</v>
      </c>
      <c r="P5" s="131" t="s">
        <v>91</v>
      </c>
      <c r="Q5" s="255" t="s">
        <v>43</v>
      </c>
      <c r="R5" s="2" t="s">
        <v>79</v>
      </c>
      <c r="S5" s="197" t="s">
        <v>45</v>
      </c>
      <c r="T5" s="6" t="s">
        <v>46</v>
      </c>
      <c r="U5" s="7" t="s">
        <v>44</v>
      </c>
      <c r="V5" s="7" t="s">
        <v>47</v>
      </c>
      <c r="W5" s="7" t="s">
        <v>48</v>
      </c>
    </row>
    <row r="6" spans="1:23" ht="23.25" customHeight="1" thickTop="1">
      <c r="A6" s="35" t="s">
        <v>11</v>
      </c>
      <c r="B6" s="36"/>
      <c r="C6" s="629"/>
      <c r="D6" s="630"/>
      <c r="E6" s="631"/>
      <c r="F6" s="632"/>
      <c r="G6" s="633">
        <v>124</v>
      </c>
      <c r="H6" s="633">
        <v>136</v>
      </c>
      <c r="I6" s="721">
        <v>260</v>
      </c>
      <c r="J6" s="635">
        <v>41.967586940000004</v>
      </c>
      <c r="K6" s="636">
        <v>54.21117128999998</v>
      </c>
      <c r="L6" s="741">
        <v>67.72124177000002</v>
      </c>
      <c r="M6" s="742">
        <v>75.16</v>
      </c>
      <c r="N6" s="639">
        <v>96.17875822999999</v>
      </c>
      <c r="O6" s="639">
        <v>142.88124177</v>
      </c>
      <c r="P6" s="640">
        <v>239.06</v>
      </c>
      <c r="Q6" s="722">
        <v>67.96227764000001</v>
      </c>
      <c r="R6" s="642">
        <v>70.05412278999998</v>
      </c>
      <c r="S6" s="643">
        <v>68.70253914000004</v>
      </c>
      <c r="T6" s="644">
        <v>43.29891334</v>
      </c>
      <c r="U6" s="645">
        <v>138.01640043</v>
      </c>
      <c r="V6" s="645">
        <v>112.00145248000004</v>
      </c>
      <c r="W6" s="723">
        <v>250.01785291000004</v>
      </c>
    </row>
    <row r="7" spans="1:23" ht="23.25" customHeight="1" thickBot="1">
      <c r="A7" s="40" t="s">
        <v>12</v>
      </c>
      <c r="B7" s="41"/>
      <c r="C7" s="646"/>
      <c r="D7" s="647"/>
      <c r="E7" s="648"/>
      <c r="F7" s="649"/>
      <c r="G7" s="650">
        <v>260</v>
      </c>
      <c r="H7" s="650">
        <v>260</v>
      </c>
      <c r="I7" s="724">
        <v>520</v>
      </c>
      <c r="J7" s="652">
        <v>96.87912888264275</v>
      </c>
      <c r="K7" s="653">
        <v>124.20195456308097</v>
      </c>
      <c r="L7" s="654">
        <v>141.1720098142763</v>
      </c>
      <c r="M7" s="743">
        <v>150.3215492295</v>
      </c>
      <c r="N7" s="656">
        <v>221.08108344572372</v>
      </c>
      <c r="O7" s="656">
        <v>291.49355904377626</v>
      </c>
      <c r="P7" s="657">
        <v>512.5746424895001</v>
      </c>
      <c r="Q7" s="725">
        <v>191.0704401652967</v>
      </c>
      <c r="R7" s="659">
        <v>174.19119152126902</v>
      </c>
      <c r="S7" s="660">
        <v>122.503374441671</v>
      </c>
      <c r="T7" s="661">
        <v>83.3068699637293</v>
      </c>
      <c r="U7" s="662">
        <v>365.26163168656575</v>
      </c>
      <c r="V7" s="662">
        <v>205.8102444054003</v>
      </c>
      <c r="W7" s="726">
        <v>571.071876091966</v>
      </c>
    </row>
    <row r="8" spans="1:23" ht="23.25" customHeight="1" thickTop="1">
      <c r="A8" s="45"/>
      <c r="B8" s="46" t="s">
        <v>13</v>
      </c>
      <c r="C8" s="629"/>
      <c r="D8" s="630"/>
      <c r="E8" s="663"/>
      <c r="F8" s="632"/>
      <c r="G8" s="633">
        <v>105</v>
      </c>
      <c r="H8" s="633">
        <v>106</v>
      </c>
      <c r="I8" s="721">
        <v>211</v>
      </c>
      <c r="J8" s="635">
        <v>42.80052977968274</v>
      </c>
      <c r="K8" s="636">
        <v>59.24697889847098</v>
      </c>
      <c r="L8" s="637">
        <v>66.30249132184628</v>
      </c>
      <c r="M8" s="742">
        <v>71.69062620950001</v>
      </c>
      <c r="N8" s="639">
        <v>102.04750867815372</v>
      </c>
      <c r="O8" s="639">
        <v>137.9931175313463</v>
      </c>
      <c r="P8" s="640">
        <v>240.0406262095</v>
      </c>
      <c r="Q8" s="722">
        <v>92.65629781098271</v>
      </c>
      <c r="R8" s="642">
        <v>87.47093562585307</v>
      </c>
      <c r="S8" s="643">
        <v>62.80914581224097</v>
      </c>
      <c r="T8" s="644">
        <v>35.850008371465336</v>
      </c>
      <c r="U8" s="645">
        <v>180.12723343683578</v>
      </c>
      <c r="V8" s="645">
        <v>98.6591541837063</v>
      </c>
      <c r="W8" s="723">
        <v>278.7863876205421</v>
      </c>
    </row>
    <row r="9" spans="1:23" ht="23.25" customHeight="1">
      <c r="A9" s="50"/>
      <c r="B9" s="51" t="s">
        <v>14</v>
      </c>
      <c r="C9" s="629"/>
      <c r="D9" s="630"/>
      <c r="E9" s="663"/>
      <c r="F9" s="632"/>
      <c r="G9" s="633">
        <v>14</v>
      </c>
      <c r="H9" s="633">
        <v>14</v>
      </c>
      <c r="I9" s="721">
        <v>28</v>
      </c>
      <c r="J9" s="635">
        <v>4.1478747388</v>
      </c>
      <c r="K9" s="636">
        <v>4.818290175399999</v>
      </c>
      <c r="L9" s="637">
        <v>5.4538350858000015</v>
      </c>
      <c r="M9" s="742">
        <v>5.66</v>
      </c>
      <c r="N9" s="639">
        <v>8.966164914199998</v>
      </c>
      <c r="O9" s="639">
        <v>11.113835085800002</v>
      </c>
      <c r="P9" s="640">
        <v>20.08</v>
      </c>
      <c r="Q9" s="722">
        <v>36.050801652699995</v>
      </c>
      <c r="R9" s="642">
        <v>28.380068056900004</v>
      </c>
      <c r="S9" s="643">
        <v>12.958846752099998</v>
      </c>
      <c r="T9" s="644">
        <v>12.527813518099983</v>
      </c>
      <c r="U9" s="645">
        <v>64.4308697096</v>
      </c>
      <c r="V9" s="645">
        <v>25.48666027019998</v>
      </c>
      <c r="W9" s="723">
        <v>89.91752997979998</v>
      </c>
    </row>
    <row r="10" spans="1:23" ht="23.25" customHeight="1">
      <c r="A10" s="52"/>
      <c r="B10" s="51" t="s">
        <v>22</v>
      </c>
      <c r="C10" s="629"/>
      <c r="D10" s="630"/>
      <c r="E10" s="663"/>
      <c r="F10" s="632"/>
      <c r="G10" s="633">
        <v>68</v>
      </c>
      <c r="H10" s="633">
        <v>70</v>
      </c>
      <c r="I10" s="721">
        <v>138</v>
      </c>
      <c r="J10" s="635">
        <v>27.404139868059996</v>
      </c>
      <c r="K10" s="636">
        <v>32.00422436771</v>
      </c>
      <c r="L10" s="637">
        <v>35.79163576423</v>
      </c>
      <c r="M10" s="742">
        <v>35.56</v>
      </c>
      <c r="N10" s="639">
        <v>59.408364235769994</v>
      </c>
      <c r="O10" s="639">
        <v>71.35163576423001</v>
      </c>
      <c r="P10" s="640">
        <v>130.76</v>
      </c>
      <c r="Q10" s="722">
        <v>44.569025480214</v>
      </c>
      <c r="R10" s="642">
        <v>32.91812148461599</v>
      </c>
      <c r="S10" s="643">
        <v>28.299950865930022</v>
      </c>
      <c r="T10" s="644">
        <v>19.055177704864</v>
      </c>
      <c r="U10" s="645">
        <v>77.48714696482999</v>
      </c>
      <c r="V10" s="645">
        <v>47.35512857079402</v>
      </c>
      <c r="W10" s="723">
        <v>124.84227553562401</v>
      </c>
    </row>
    <row r="11" spans="1:23" ht="23.25" customHeight="1">
      <c r="A11" s="33"/>
      <c r="B11" s="53" t="s">
        <v>15</v>
      </c>
      <c r="C11" s="664"/>
      <c r="D11" s="665"/>
      <c r="E11" s="666"/>
      <c r="F11" s="667"/>
      <c r="G11" s="668">
        <v>38</v>
      </c>
      <c r="H11" s="668">
        <v>41</v>
      </c>
      <c r="I11" s="727">
        <v>79</v>
      </c>
      <c r="J11" s="670">
        <v>12.071992636100001</v>
      </c>
      <c r="K11" s="671">
        <v>14.748176891499995</v>
      </c>
      <c r="L11" s="672">
        <v>18.57292373240001</v>
      </c>
      <c r="M11" s="744">
        <v>17.280923019999992</v>
      </c>
      <c r="N11" s="674">
        <v>26.820169527599997</v>
      </c>
      <c r="O11" s="674">
        <v>35.8538467524</v>
      </c>
      <c r="P11" s="675">
        <v>62.67401628</v>
      </c>
      <c r="Q11" s="728">
        <v>11.0080182614</v>
      </c>
      <c r="R11" s="677">
        <v>16.8540263239</v>
      </c>
      <c r="S11" s="678">
        <v>9.789223911399999</v>
      </c>
      <c r="T11" s="679">
        <v>9.818277429299991</v>
      </c>
      <c r="U11" s="680">
        <v>27.8620445853</v>
      </c>
      <c r="V11" s="680">
        <v>19.60750134069999</v>
      </c>
      <c r="W11" s="729">
        <v>47.469545925999995</v>
      </c>
    </row>
    <row r="12" spans="1:23" ht="23.25" customHeight="1" thickBot="1">
      <c r="A12" s="54"/>
      <c r="B12" s="55" t="s">
        <v>16</v>
      </c>
      <c r="C12" s="646"/>
      <c r="D12" s="647"/>
      <c r="E12" s="648"/>
      <c r="F12" s="649"/>
      <c r="G12" s="650">
        <v>35</v>
      </c>
      <c r="H12" s="650">
        <v>29</v>
      </c>
      <c r="I12" s="724">
        <v>64</v>
      </c>
      <c r="J12" s="652">
        <v>10.45459186</v>
      </c>
      <c r="K12" s="653">
        <v>13.384284230000002</v>
      </c>
      <c r="L12" s="654">
        <v>15.051123909999996</v>
      </c>
      <c r="M12" s="743">
        <v>20.13</v>
      </c>
      <c r="N12" s="656">
        <v>23.838876090000003</v>
      </c>
      <c r="O12" s="656">
        <v>35.18112391</v>
      </c>
      <c r="P12" s="657">
        <v>59.02</v>
      </c>
      <c r="Q12" s="725">
        <v>6.786296960000004</v>
      </c>
      <c r="R12" s="659">
        <v>8.568040029999986</v>
      </c>
      <c r="S12" s="660">
        <v>8.646207100000009</v>
      </c>
      <c r="T12" s="661">
        <v>6.055592939999997</v>
      </c>
      <c r="U12" s="662">
        <v>15.35433698999999</v>
      </c>
      <c r="V12" s="662">
        <v>14.701800040000006</v>
      </c>
      <c r="W12" s="726">
        <v>30.056137029999995</v>
      </c>
    </row>
    <row r="13" spans="1:23" ht="23.25" customHeight="1" thickBot="1" thickTop="1">
      <c r="A13" s="56" t="s">
        <v>17</v>
      </c>
      <c r="B13" s="57"/>
      <c r="C13" s="682"/>
      <c r="D13" s="683"/>
      <c r="E13" s="684"/>
      <c r="F13" s="685"/>
      <c r="G13" s="686">
        <v>384</v>
      </c>
      <c r="H13" s="686">
        <v>396</v>
      </c>
      <c r="I13" s="730">
        <v>780</v>
      </c>
      <c r="J13" s="688">
        <v>138.84671582264275</v>
      </c>
      <c r="K13" s="689">
        <v>178.41312585308097</v>
      </c>
      <c r="L13" s="690">
        <v>208.8932515842763</v>
      </c>
      <c r="M13" s="745">
        <v>225.48154922950002</v>
      </c>
      <c r="N13" s="692">
        <v>317.25984167572375</v>
      </c>
      <c r="O13" s="692">
        <v>434.3748008137763</v>
      </c>
      <c r="P13" s="693">
        <v>751.6346424895002</v>
      </c>
      <c r="Q13" s="731">
        <v>259.0327178052967</v>
      </c>
      <c r="R13" s="732">
        <v>244.24531431126903</v>
      </c>
      <c r="S13" s="696">
        <v>191.20591358167104</v>
      </c>
      <c r="T13" s="697">
        <v>126.6057833037293</v>
      </c>
      <c r="U13" s="698">
        <v>503.2780321165657</v>
      </c>
      <c r="V13" s="698">
        <v>317.81169688540035</v>
      </c>
      <c r="W13" s="733">
        <v>821.089729001966</v>
      </c>
    </row>
    <row r="14" spans="1:23" ht="13.5" customHeight="1" thickBot="1">
      <c r="A14" s="61"/>
      <c r="B14" s="188"/>
      <c r="C14" s="912"/>
      <c r="D14" s="912"/>
      <c r="E14" s="912"/>
      <c r="F14" s="912"/>
      <c r="G14" s="912"/>
      <c r="H14" s="912"/>
      <c r="I14" s="912"/>
      <c r="J14" s="700"/>
      <c r="K14" s="700"/>
      <c r="L14" s="700"/>
      <c r="M14" s="700"/>
      <c r="N14" s="700"/>
      <c r="O14" s="700"/>
      <c r="P14" s="700"/>
      <c r="Q14" s="700"/>
      <c r="R14" s="61"/>
      <c r="S14" s="61"/>
      <c r="T14" s="61"/>
      <c r="U14" s="61"/>
      <c r="V14" s="61"/>
      <c r="W14" s="61"/>
    </row>
    <row r="15" spans="1:23" ht="23.25" customHeight="1" thickBot="1">
      <c r="A15" s="1460" t="s">
        <v>18</v>
      </c>
      <c r="B15" s="1472"/>
      <c r="C15" s="925" t="s">
        <v>67</v>
      </c>
      <c r="D15" s="926" t="s">
        <v>68</v>
      </c>
      <c r="E15" s="932" t="s">
        <v>69</v>
      </c>
      <c r="F15" s="565" t="s">
        <v>70</v>
      </c>
      <c r="G15" s="565" t="s">
        <v>71</v>
      </c>
      <c r="H15" s="564" t="s">
        <v>72</v>
      </c>
      <c r="I15" s="628" t="s">
        <v>73</v>
      </c>
      <c r="J15" s="134" t="s">
        <v>80</v>
      </c>
      <c r="K15" s="10" t="s">
        <v>79</v>
      </c>
      <c r="L15" s="927" t="s">
        <v>88</v>
      </c>
      <c r="M15" s="131" t="s">
        <v>89</v>
      </c>
      <c r="N15" s="9" t="s">
        <v>81</v>
      </c>
      <c r="O15" s="9" t="s">
        <v>90</v>
      </c>
      <c r="P15" s="131" t="s">
        <v>91</v>
      </c>
      <c r="Q15" s="931" t="s">
        <v>43</v>
      </c>
      <c r="R15" s="928" t="s">
        <v>79</v>
      </c>
      <c r="S15" s="929" t="s">
        <v>45</v>
      </c>
      <c r="T15" s="930" t="s">
        <v>46</v>
      </c>
      <c r="U15" s="7" t="s">
        <v>44</v>
      </c>
      <c r="V15" s="7" t="s">
        <v>47</v>
      </c>
      <c r="W15" s="7" t="s">
        <v>48</v>
      </c>
    </row>
    <row r="16" spans="1:23" ht="23.25" customHeight="1" thickTop="1">
      <c r="A16" s="63" t="s">
        <v>5</v>
      </c>
      <c r="B16" s="64"/>
      <c r="C16" s="1055"/>
      <c r="D16" s="701"/>
      <c r="E16" s="701"/>
      <c r="F16" s="702"/>
      <c r="G16" s="703">
        <v>10</v>
      </c>
      <c r="H16" s="704">
        <v>10</v>
      </c>
      <c r="I16" s="705">
        <v>20</v>
      </c>
      <c r="J16" s="1059">
        <v>-9.82</v>
      </c>
      <c r="K16" s="1060">
        <v>6.76</v>
      </c>
      <c r="L16" s="1060">
        <v>10.58</v>
      </c>
      <c r="M16" s="1070">
        <v>9.79</v>
      </c>
      <c r="N16" s="735">
        <v>-3.06</v>
      </c>
      <c r="O16" s="735">
        <v>20.37</v>
      </c>
      <c r="P16" s="736">
        <v>17.31</v>
      </c>
      <c r="Q16" s="1063">
        <v>-8.45984999999997</v>
      </c>
      <c r="R16" s="1064">
        <v>-8.63015000000003</v>
      </c>
      <c r="S16" s="1064">
        <v>-16</v>
      </c>
      <c r="T16" s="832">
        <v>-38.06</v>
      </c>
      <c r="U16" s="707">
        <v>-17.09</v>
      </c>
      <c r="V16" s="707">
        <v>-54.06</v>
      </c>
      <c r="W16" s="707">
        <v>-71.15</v>
      </c>
    </row>
    <row r="17" spans="1:23" ht="23.25" customHeight="1" thickBot="1">
      <c r="A17" s="127" t="s">
        <v>36</v>
      </c>
      <c r="B17" s="126"/>
      <c r="C17" s="961"/>
      <c r="D17" s="746"/>
      <c r="E17" s="746"/>
      <c r="F17" s="1057"/>
      <c r="G17" s="1054">
        <f aca="true" t="shared" si="0" ref="G17:P17">+G16/G13</f>
        <v>0.026041666666666668</v>
      </c>
      <c r="H17" s="1054">
        <f t="shared" si="0"/>
        <v>0.025252525252525252</v>
      </c>
      <c r="I17" s="1054">
        <f t="shared" si="0"/>
        <v>0.02564102564102564</v>
      </c>
      <c r="J17" s="834" t="s">
        <v>186</v>
      </c>
      <c r="K17" s="739">
        <f t="shared" si="0"/>
        <v>0.03788958893958677</v>
      </c>
      <c r="L17" s="739">
        <f t="shared" si="0"/>
        <v>0.050647878376921064</v>
      </c>
      <c r="M17" s="1062">
        <f t="shared" si="0"/>
        <v>0.043418186691787916</v>
      </c>
      <c r="N17" s="747" t="s">
        <v>186</v>
      </c>
      <c r="O17" s="747">
        <f t="shared" si="0"/>
        <v>0.04689498553285774</v>
      </c>
      <c r="P17" s="747">
        <f t="shared" si="0"/>
        <v>0.02302980600078157</v>
      </c>
      <c r="Q17" s="1065" t="s">
        <v>186</v>
      </c>
      <c r="R17" s="1066" t="s">
        <v>186</v>
      </c>
      <c r="S17" s="1066" t="s">
        <v>189</v>
      </c>
      <c r="T17" s="1067" t="s">
        <v>186</v>
      </c>
      <c r="U17" s="1053" t="s">
        <v>186</v>
      </c>
      <c r="V17" s="1053" t="s">
        <v>186</v>
      </c>
      <c r="W17" s="1053" t="s">
        <v>186</v>
      </c>
    </row>
    <row r="18" spans="17:23" ht="18" customHeight="1" thickBot="1">
      <c r="Q18" s="148"/>
      <c r="R18" s="148"/>
      <c r="S18" s="148"/>
      <c r="T18" s="148"/>
      <c r="U18" s="148"/>
      <c r="V18" s="148"/>
      <c r="W18" s="149" t="s">
        <v>20</v>
      </c>
    </row>
    <row r="19" spans="8:23" ht="23.25" customHeight="1">
      <c r="H19" s="66"/>
      <c r="I19" s="132"/>
      <c r="J19" s="1433" t="str">
        <f>'全社連結PL'!$J$32</f>
        <v>2011年3月期計画　と　2010年3月期実績との比較</v>
      </c>
      <c r="K19" s="1433"/>
      <c r="L19" s="1433"/>
      <c r="M19" s="1433"/>
      <c r="N19" s="1433"/>
      <c r="O19" s="1433"/>
      <c r="P19" s="1434"/>
      <c r="Q19" s="1473" t="str">
        <f>'全社連結PL'!$Q$32</f>
        <v>2010年3月期実績　と　2009年3月期実績との比較</v>
      </c>
      <c r="R19" s="1473"/>
      <c r="S19" s="1473"/>
      <c r="T19" s="1473"/>
      <c r="U19" s="1473"/>
      <c r="V19" s="1473"/>
      <c r="W19" s="1474"/>
    </row>
    <row r="20" spans="8:23" ht="23.25" customHeight="1" thickBot="1">
      <c r="H20" s="1426" t="str">
        <f>A3</f>
        <v>AEC</v>
      </c>
      <c r="I20" s="1443"/>
      <c r="J20" s="1417"/>
      <c r="K20" s="1417"/>
      <c r="L20" s="1417"/>
      <c r="M20" s="1417"/>
      <c r="N20" s="1418"/>
      <c r="O20" s="1418"/>
      <c r="P20" s="1419"/>
      <c r="Q20" s="1429"/>
      <c r="R20" s="1429"/>
      <c r="S20" s="1430"/>
      <c r="T20" s="1429"/>
      <c r="U20" s="1429"/>
      <c r="V20" s="1430"/>
      <c r="W20" s="1431"/>
    </row>
    <row r="21" spans="8:23" ht="23.25" customHeight="1" thickBot="1">
      <c r="H21" s="1423" t="s">
        <v>10</v>
      </c>
      <c r="I21" s="1415"/>
      <c r="J21" s="477" t="s">
        <v>127</v>
      </c>
      <c r="K21" s="130" t="s">
        <v>128</v>
      </c>
      <c r="L21" s="207" t="s">
        <v>129</v>
      </c>
      <c r="M21" s="130" t="s">
        <v>130</v>
      </c>
      <c r="N21" s="9" t="s">
        <v>131</v>
      </c>
      <c r="O21" s="9" t="s">
        <v>132</v>
      </c>
      <c r="P21" s="131" t="s">
        <v>133</v>
      </c>
      <c r="Q21" s="255" t="s">
        <v>43</v>
      </c>
      <c r="R21" s="2" t="s">
        <v>79</v>
      </c>
      <c r="S21" s="197" t="s">
        <v>45</v>
      </c>
      <c r="T21" s="6" t="s">
        <v>46</v>
      </c>
      <c r="U21" s="7" t="s">
        <v>44</v>
      </c>
      <c r="V21" s="7" t="s">
        <v>47</v>
      </c>
      <c r="W21" s="7" t="s">
        <v>48</v>
      </c>
    </row>
    <row r="22" spans="8:24" ht="23.25" customHeight="1" thickTop="1">
      <c r="H22" s="35" t="s">
        <v>11</v>
      </c>
      <c r="I22" s="36"/>
      <c r="J22" s="1324"/>
      <c r="K22" s="1273"/>
      <c r="L22" s="1273"/>
      <c r="M22" s="1274"/>
      <c r="N22" s="156">
        <f aca="true" t="shared" si="1" ref="N22:P29">G6/N6</f>
        <v>1.2892659697629787</v>
      </c>
      <c r="O22" s="156">
        <f t="shared" si="1"/>
        <v>0.9518394319313312</v>
      </c>
      <c r="P22" s="156">
        <f t="shared" si="1"/>
        <v>1.087593072868736</v>
      </c>
      <c r="Q22" s="368">
        <f aca="true" t="shared" si="2" ref="Q22:Q27">+J6/Q6</f>
        <v>0.6175129556767456</v>
      </c>
      <c r="R22" s="206">
        <f aca="true" t="shared" si="3" ref="Q22:U29">+K6/R6</f>
        <v>0.7738469790351649</v>
      </c>
      <c r="S22" s="206">
        <f t="shared" si="3"/>
        <v>0.9857167233950355</v>
      </c>
      <c r="T22" s="72">
        <f t="shared" si="3"/>
        <v>1.7358403295208424</v>
      </c>
      <c r="U22" s="73">
        <f>+N6/U6</f>
        <v>0.6968647054288343</v>
      </c>
      <c r="V22" s="73">
        <f aca="true" t="shared" si="4" ref="V22:W29">+O6/V6</f>
        <v>1.2757088288253595</v>
      </c>
      <c r="W22" s="370">
        <f t="shared" si="4"/>
        <v>0.9561717182094809</v>
      </c>
      <c r="X22" s="115"/>
    </row>
    <row r="23" spans="8:23" ht="23.25" customHeight="1" thickBot="1">
      <c r="H23" s="40" t="s">
        <v>12</v>
      </c>
      <c r="I23" s="41"/>
      <c r="J23" s="1325"/>
      <c r="K23" s="1270"/>
      <c r="L23" s="1270"/>
      <c r="M23" s="1271"/>
      <c r="N23" s="157">
        <f t="shared" si="1"/>
        <v>1.1760391072257026</v>
      </c>
      <c r="O23" s="157">
        <f t="shared" si="1"/>
        <v>0.8919579590468872</v>
      </c>
      <c r="P23" s="157">
        <f t="shared" si="1"/>
        <v>1.0144863926050576</v>
      </c>
      <c r="Q23" s="389">
        <f t="shared" si="2"/>
        <v>0.5070335777676116</v>
      </c>
      <c r="R23" s="342">
        <f t="shared" si="3"/>
        <v>0.7130208679232538</v>
      </c>
      <c r="S23" s="342">
        <f t="shared" si="3"/>
        <v>1.152392825566566</v>
      </c>
      <c r="T23" s="337">
        <f t="shared" si="3"/>
        <v>1.8044316068404442</v>
      </c>
      <c r="U23" s="70">
        <f t="shared" si="3"/>
        <v>0.605267743082951</v>
      </c>
      <c r="V23" s="70">
        <f t="shared" si="4"/>
        <v>1.4163219128664895</v>
      </c>
      <c r="W23" s="392">
        <f t="shared" si="4"/>
        <v>0.8975659001056366</v>
      </c>
    </row>
    <row r="24" spans="8:23" ht="23.25" customHeight="1" thickTop="1">
      <c r="H24" s="45"/>
      <c r="I24" s="46" t="s">
        <v>13</v>
      </c>
      <c r="J24" s="1324"/>
      <c r="K24" s="1273"/>
      <c r="L24" s="1273"/>
      <c r="M24" s="1274"/>
      <c r="N24" s="158">
        <f t="shared" si="1"/>
        <v>1.0289325174136108</v>
      </c>
      <c r="O24" s="158">
        <f t="shared" si="1"/>
        <v>0.7681542521562441</v>
      </c>
      <c r="P24" s="158">
        <f t="shared" si="1"/>
        <v>0.8790178701493878</v>
      </c>
      <c r="Q24" s="368">
        <f t="shared" si="2"/>
        <v>0.46192790766360103</v>
      </c>
      <c r="R24" s="206">
        <f t="shared" si="3"/>
        <v>0.6773333161988018</v>
      </c>
      <c r="S24" s="206">
        <f t="shared" si="3"/>
        <v>1.0556184209230957</v>
      </c>
      <c r="T24" s="72">
        <f t="shared" si="3"/>
        <v>1.9997380604954575</v>
      </c>
      <c r="U24" s="73">
        <f t="shared" si="3"/>
        <v>0.5665301505557079</v>
      </c>
      <c r="V24" s="73">
        <f t="shared" si="4"/>
        <v>1.3986853898463285</v>
      </c>
      <c r="W24" s="370">
        <f t="shared" si="4"/>
        <v>0.8610198950467439</v>
      </c>
    </row>
    <row r="25" spans="8:23" ht="23.25" customHeight="1">
      <c r="H25" s="50"/>
      <c r="I25" s="51" t="s">
        <v>14</v>
      </c>
      <c r="J25" s="1336"/>
      <c r="K25" s="1260"/>
      <c r="L25" s="1260"/>
      <c r="M25" s="1261"/>
      <c r="N25" s="158">
        <f t="shared" si="1"/>
        <v>1.561425663477119</v>
      </c>
      <c r="O25" s="158">
        <f t="shared" si="1"/>
        <v>1.2596911769806278</v>
      </c>
      <c r="P25" s="158">
        <f t="shared" si="1"/>
        <v>1.3944223107569722</v>
      </c>
      <c r="Q25" s="369">
        <f t="shared" si="2"/>
        <v>0.11505638012599778</v>
      </c>
      <c r="R25" s="289">
        <f t="shared" si="3"/>
        <v>0.16977725936878205</v>
      </c>
      <c r="S25" s="289">
        <f t="shared" si="3"/>
        <v>0.42085805860125636</v>
      </c>
      <c r="T25" s="288">
        <f t="shared" si="3"/>
        <v>0.4517947199503348</v>
      </c>
      <c r="U25" s="291">
        <f t="shared" si="3"/>
        <v>0.1391594581077658</v>
      </c>
      <c r="V25" s="291">
        <f t="shared" si="4"/>
        <v>0.4360647871465035</v>
      </c>
      <c r="W25" s="371">
        <f t="shared" si="4"/>
        <v>0.2233157428202374</v>
      </c>
    </row>
    <row r="26" spans="8:23" ht="23.25" customHeight="1">
      <c r="H26" s="52"/>
      <c r="I26" s="51" t="s">
        <v>22</v>
      </c>
      <c r="J26" s="1336"/>
      <c r="K26" s="1260"/>
      <c r="L26" s="1260"/>
      <c r="M26" s="1261"/>
      <c r="N26" s="158">
        <f t="shared" si="1"/>
        <v>1.1446199684969098</v>
      </c>
      <c r="O26" s="158">
        <f t="shared" si="1"/>
        <v>0.9810566954807277</v>
      </c>
      <c r="P26" s="158">
        <f t="shared" si="1"/>
        <v>1.055368614255124</v>
      </c>
      <c r="Q26" s="369">
        <f t="shared" si="2"/>
        <v>0.6148696224068396</v>
      </c>
      <c r="R26" s="289">
        <f t="shared" si="3"/>
        <v>0.9722372639844261</v>
      </c>
      <c r="S26" s="289">
        <f t="shared" si="3"/>
        <v>1.2647243076071601</v>
      </c>
      <c r="T26" s="288">
        <f t="shared" si="3"/>
        <v>1.8661594528673957</v>
      </c>
      <c r="U26" s="291">
        <f t="shared" si="3"/>
        <v>0.7666866901517793</v>
      </c>
      <c r="V26" s="291">
        <f t="shared" si="4"/>
        <v>1.5067351291753368</v>
      </c>
      <c r="W26" s="371">
        <f t="shared" si="4"/>
        <v>1.0474016068594276</v>
      </c>
    </row>
    <row r="27" spans="8:23" ht="23.25" customHeight="1">
      <c r="H27" s="33"/>
      <c r="I27" s="53" t="s">
        <v>15</v>
      </c>
      <c r="J27" s="1336"/>
      <c r="K27" s="1260"/>
      <c r="L27" s="1260"/>
      <c r="M27" s="1261"/>
      <c r="N27" s="158">
        <f t="shared" si="1"/>
        <v>1.416844138919223</v>
      </c>
      <c r="O27" s="158">
        <f t="shared" si="1"/>
        <v>1.1435314119329614</v>
      </c>
      <c r="P27" s="158">
        <f t="shared" si="1"/>
        <v>1.2604904662095162</v>
      </c>
      <c r="Q27" s="369">
        <f t="shared" si="2"/>
        <v>1.0966544885223224</v>
      </c>
      <c r="R27" s="289">
        <f t="shared" si="3"/>
        <v>0.8750536286149151</v>
      </c>
      <c r="S27" s="289">
        <f t="shared" si="3"/>
        <v>1.8972825527844952</v>
      </c>
      <c r="T27" s="288">
        <f t="shared" si="3"/>
        <v>1.7600768713694885</v>
      </c>
      <c r="U27" s="291">
        <f t="shared" si="3"/>
        <v>0.962605936742715</v>
      </c>
      <c r="V27" s="291">
        <f t="shared" si="4"/>
        <v>1.8285780594581367</v>
      </c>
      <c r="W27" s="371">
        <f t="shared" si="4"/>
        <v>1.3202994690048682</v>
      </c>
    </row>
    <row r="28" spans="8:23" ht="23.25" customHeight="1" thickBot="1">
      <c r="H28" s="54"/>
      <c r="I28" s="55" t="s">
        <v>16</v>
      </c>
      <c r="J28" s="1325"/>
      <c r="K28" s="1270"/>
      <c r="L28" s="1270"/>
      <c r="M28" s="1271"/>
      <c r="N28" s="159">
        <f t="shared" si="1"/>
        <v>1.4681900215372106</v>
      </c>
      <c r="O28" s="159">
        <f t="shared" si="1"/>
        <v>0.8243056723880543</v>
      </c>
      <c r="P28" s="159">
        <f t="shared" si="1"/>
        <v>1.08437817688919</v>
      </c>
      <c r="Q28" s="342">
        <f t="shared" si="3"/>
        <v>1.540544412014648</v>
      </c>
      <c r="R28" s="342">
        <f t="shared" si="3"/>
        <v>1.5621173784362004</v>
      </c>
      <c r="S28" s="342">
        <f t="shared" si="3"/>
        <v>1.740777630690801</v>
      </c>
      <c r="T28" s="337">
        <f t="shared" si="3"/>
        <v>3.324199661280405</v>
      </c>
      <c r="U28" s="70">
        <f>+N12/U12</f>
        <v>1.5525825768657966</v>
      </c>
      <c r="V28" s="70">
        <f t="shared" si="4"/>
        <v>2.392980710816414</v>
      </c>
      <c r="W28" s="392">
        <f t="shared" si="4"/>
        <v>1.9636588674416227</v>
      </c>
    </row>
    <row r="29" spans="8:23" ht="23.25" customHeight="1" thickBot="1" thickTop="1">
      <c r="H29" s="56" t="s">
        <v>17</v>
      </c>
      <c r="I29" s="57"/>
      <c r="J29" s="1331"/>
      <c r="K29" s="1331"/>
      <c r="L29" s="1279"/>
      <c r="M29" s="1280"/>
      <c r="N29" s="160">
        <f t="shared" si="1"/>
        <v>1.2103643435354559</v>
      </c>
      <c r="O29" s="160">
        <f t="shared" si="1"/>
        <v>0.9116550943059236</v>
      </c>
      <c r="P29" s="160">
        <f t="shared" si="1"/>
        <v>1.037738225338511</v>
      </c>
      <c r="Q29" s="390">
        <f>+J13/Q13</f>
        <v>0.5360199939183266</v>
      </c>
      <c r="R29" s="343">
        <f t="shared" si="3"/>
        <v>0.7304669338536798</v>
      </c>
      <c r="S29" s="343">
        <f t="shared" si="3"/>
        <v>1.092504136881992</v>
      </c>
      <c r="T29" s="338">
        <f t="shared" si="3"/>
        <v>1.7809735333224563</v>
      </c>
      <c r="U29" s="78">
        <f t="shared" si="3"/>
        <v>0.6303868268230755</v>
      </c>
      <c r="V29" s="78">
        <f t="shared" si="4"/>
        <v>1.3667678221749258</v>
      </c>
      <c r="W29" s="391">
        <f t="shared" si="4"/>
        <v>0.9154110883875158</v>
      </c>
    </row>
    <row r="30" spans="8:23" ht="9.75" customHeight="1" thickBot="1">
      <c r="H30" s="61"/>
      <c r="I30" s="61"/>
      <c r="J30" s="161"/>
      <c r="K30" s="161"/>
      <c r="L30" s="161"/>
      <c r="M30" s="161"/>
      <c r="N30" s="161"/>
      <c r="O30" s="161"/>
      <c r="P30" s="161"/>
      <c r="Q30" s="8"/>
      <c r="R30" s="8"/>
      <c r="S30" s="8"/>
      <c r="T30" s="8"/>
      <c r="U30" s="8"/>
      <c r="V30" s="8"/>
      <c r="W30" s="8"/>
    </row>
    <row r="31" spans="8:23" ht="23.25" customHeight="1" thickBot="1">
      <c r="H31" s="1460" t="s">
        <v>18</v>
      </c>
      <c r="I31" s="1461"/>
      <c r="J31" s="134" t="s">
        <v>134</v>
      </c>
      <c r="K31" s="10" t="s">
        <v>135</v>
      </c>
      <c r="L31" s="927" t="s">
        <v>136</v>
      </c>
      <c r="M31" s="131" t="s">
        <v>190</v>
      </c>
      <c r="N31" s="9" t="s">
        <v>138</v>
      </c>
      <c r="O31" s="9" t="s">
        <v>139</v>
      </c>
      <c r="P31" s="131" t="s">
        <v>140</v>
      </c>
      <c r="Q31" s="931" t="s">
        <v>43</v>
      </c>
      <c r="R31" s="928" t="s">
        <v>79</v>
      </c>
      <c r="S31" s="929" t="s">
        <v>45</v>
      </c>
      <c r="T31" s="240" t="s">
        <v>46</v>
      </c>
      <c r="U31" s="7" t="s">
        <v>44</v>
      </c>
      <c r="V31" s="7" t="s">
        <v>47</v>
      </c>
      <c r="W31" s="7" t="s">
        <v>48</v>
      </c>
    </row>
    <row r="32" spans="8:23" ht="23.25" customHeight="1" thickBot="1" thickTop="1">
      <c r="H32" s="195" t="s">
        <v>5</v>
      </c>
      <c r="I32" s="196"/>
      <c r="J32" s="1333"/>
      <c r="K32" s="1334"/>
      <c r="L32" s="1334"/>
      <c r="M32" s="1334"/>
      <c r="N32" s="330" t="s">
        <v>77</v>
      </c>
      <c r="O32" s="330">
        <f>+H16/O16</f>
        <v>0.49091801669121254</v>
      </c>
      <c r="P32" s="330">
        <f>+I16/P16</f>
        <v>1.1554015020219528</v>
      </c>
      <c r="Q32" s="348" t="s">
        <v>141</v>
      </c>
      <c r="R32" s="348" t="s">
        <v>141</v>
      </c>
      <c r="S32" s="348" t="s">
        <v>141</v>
      </c>
      <c r="T32" s="374" t="s">
        <v>141</v>
      </c>
      <c r="U32" s="349" t="s">
        <v>141</v>
      </c>
      <c r="V32" s="349" t="s">
        <v>141</v>
      </c>
      <c r="W32" s="375" t="s">
        <v>141</v>
      </c>
    </row>
  </sheetData>
  <mergeCells count="19">
    <mergeCell ref="Q2:W2"/>
    <mergeCell ref="A3:B3"/>
    <mergeCell ref="Q3:W3"/>
    <mergeCell ref="J2:P2"/>
    <mergeCell ref="J3:P3"/>
    <mergeCell ref="C2:I2"/>
    <mergeCell ref="C3:I3"/>
    <mergeCell ref="Q4:W4"/>
    <mergeCell ref="A5:B5"/>
    <mergeCell ref="A15:B15"/>
    <mergeCell ref="Q19:W19"/>
    <mergeCell ref="J19:P19"/>
    <mergeCell ref="C4:I4"/>
    <mergeCell ref="J4:P4"/>
    <mergeCell ref="H31:I31"/>
    <mergeCell ref="H20:I20"/>
    <mergeCell ref="Q20:W20"/>
    <mergeCell ref="H21:I21"/>
    <mergeCell ref="J20:P20"/>
  </mergeCells>
  <printOptions/>
  <pageMargins left="0.35433070866141736" right="0.2755905511811024" top="0.65" bottom="0.1968503937007874" header="0.5118110236220472" footer="0.35433070866141736"/>
  <pageSetup horizontalDpi="600" verticalDpi="600" orientation="landscape" paperSize="9" scale="70" r:id="rId2"/>
  <headerFooter alignWithMargins="0">
    <oddFooter>&amp;C５&amp;R2010年3月期　データ集 AEC</oddFooter>
  </headerFooter>
  <drawing r:id="rId1"/>
</worksheet>
</file>

<file path=xl/worksheets/sheet6.xml><?xml version="1.0" encoding="utf-8"?>
<worksheet xmlns="http://schemas.openxmlformats.org/spreadsheetml/2006/main" xmlns:r="http://schemas.openxmlformats.org/officeDocument/2006/relationships">
  <dimension ref="A1:X32"/>
  <sheetViews>
    <sheetView zoomScale="75" zoomScaleNormal="75" workbookViewId="0" topLeftCell="A1">
      <selection activeCell="E24" sqref="E24"/>
    </sheetView>
  </sheetViews>
  <sheetFormatPr defaultColWidth="9.00390625" defaultRowHeight="13.5"/>
  <cols>
    <col min="1" max="20" width="8.625" style="32" customWidth="1"/>
    <col min="21" max="21" width="9.50390625" style="32" customWidth="1"/>
    <col min="22" max="23" width="8.625" style="32" customWidth="1"/>
    <col min="24" max="16384" width="9.00390625" style="32" customWidth="1"/>
  </cols>
  <sheetData>
    <row r="1" spans="1:23" s="30" customFormat="1" ht="14.25" thickBot="1">
      <c r="A1" s="28"/>
      <c r="B1" s="28"/>
      <c r="C1" s="28"/>
      <c r="D1" s="28"/>
      <c r="E1" s="28"/>
      <c r="F1" s="28"/>
      <c r="G1" s="28"/>
      <c r="H1" s="28"/>
      <c r="I1" s="28"/>
      <c r="J1" s="28"/>
      <c r="K1" s="28"/>
      <c r="L1" s="28"/>
      <c r="M1" s="28"/>
      <c r="N1" s="28"/>
      <c r="O1" s="28"/>
      <c r="P1" s="28"/>
      <c r="Q1" s="28"/>
      <c r="R1" s="28"/>
      <c r="S1" s="28"/>
      <c r="T1" s="28"/>
      <c r="U1" s="28"/>
      <c r="V1" s="28"/>
      <c r="W1" s="29" t="s">
        <v>0</v>
      </c>
    </row>
    <row r="2" spans="1:23" ht="14.25">
      <c r="A2" s="11"/>
      <c r="B2" s="31"/>
      <c r="C2" s="1448" t="str">
        <f>'全社連結PL'!$C$2</f>
        <v>2011年3月期　</v>
      </c>
      <c r="D2" s="1449"/>
      <c r="E2" s="1449"/>
      <c r="F2" s="1449"/>
      <c r="G2" s="1449"/>
      <c r="H2" s="1449"/>
      <c r="I2" s="1450"/>
      <c r="J2" s="1432" t="str">
        <f>'全社連結PL'!$J$2</f>
        <v>2010年3月期　</v>
      </c>
      <c r="K2" s="1433"/>
      <c r="L2" s="1433"/>
      <c r="M2" s="1433"/>
      <c r="N2" s="1433"/>
      <c r="O2" s="1433"/>
      <c r="P2" s="1434"/>
      <c r="Q2" s="1411" t="str">
        <f>'全社連結PL'!$Q$2</f>
        <v>2009年3月期</v>
      </c>
      <c r="R2" s="1424"/>
      <c r="S2" s="1424"/>
      <c r="T2" s="1424"/>
      <c r="U2" s="1424"/>
      <c r="V2" s="1424"/>
      <c r="W2" s="1425"/>
    </row>
    <row r="3" spans="1:23" ht="19.5" customHeight="1">
      <c r="A3" s="1426" t="s">
        <v>57</v>
      </c>
      <c r="B3" s="1443"/>
      <c r="C3" s="1451" t="s">
        <v>66</v>
      </c>
      <c r="D3" s="1441"/>
      <c r="E3" s="1441"/>
      <c r="F3" s="1441"/>
      <c r="G3" s="1441"/>
      <c r="H3" s="1441"/>
      <c r="I3" s="1452"/>
      <c r="J3" s="1445" t="s">
        <v>1</v>
      </c>
      <c r="K3" s="1446"/>
      <c r="L3" s="1446"/>
      <c r="M3" s="1446"/>
      <c r="N3" s="1446"/>
      <c r="O3" s="1446"/>
      <c r="P3" s="1447"/>
      <c r="Q3" s="1444" t="s">
        <v>1</v>
      </c>
      <c r="R3" s="1430"/>
      <c r="S3" s="1430"/>
      <c r="T3" s="1430"/>
      <c r="U3" s="1430"/>
      <c r="V3" s="1430"/>
      <c r="W3" s="1431"/>
    </row>
    <row r="4" spans="1:23" ht="19.5" customHeight="1" thickBot="1">
      <c r="A4" s="33"/>
      <c r="B4" s="34"/>
      <c r="C4" s="1439"/>
      <c r="D4" s="1440"/>
      <c r="E4" s="1441"/>
      <c r="F4" s="1440"/>
      <c r="G4" s="1440"/>
      <c r="H4" s="1441"/>
      <c r="I4" s="1442"/>
      <c r="J4" s="1475"/>
      <c r="K4" s="1476"/>
      <c r="L4" s="1476"/>
      <c r="M4" s="1476"/>
      <c r="N4" s="1446"/>
      <c r="O4" s="1446"/>
      <c r="P4" s="1477"/>
      <c r="Q4" s="1469"/>
      <c r="R4" s="1470"/>
      <c r="S4" s="1471"/>
      <c r="T4" s="1470"/>
      <c r="U4" s="1470"/>
      <c r="V4" s="1471"/>
      <c r="W4" s="1410"/>
    </row>
    <row r="5" spans="1:23" ht="15" thickBot="1">
      <c r="A5" s="1423" t="s">
        <v>10</v>
      </c>
      <c r="B5" s="1415"/>
      <c r="C5" s="560" t="s">
        <v>67</v>
      </c>
      <c r="D5" s="561" t="s">
        <v>68</v>
      </c>
      <c r="E5" s="562" t="s">
        <v>69</v>
      </c>
      <c r="F5" s="563" t="s">
        <v>70</v>
      </c>
      <c r="G5" s="564" t="s">
        <v>71</v>
      </c>
      <c r="H5" s="565" t="s">
        <v>72</v>
      </c>
      <c r="I5" s="565" t="s">
        <v>73</v>
      </c>
      <c r="J5" s="155" t="s">
        <v>80</v>
      </c>
      <c r="K5" s="130" t="s">
        <v>79</v>
      </c>
      <c r="L5" s="476" t="s">
        <v>88</v>
      </c>
      <c r="M5" s="130" t="s">
        <v>89</v>
      </c>
      <c r="N5" s="9" t="s">
        <v>81</v>
      </c>
      <c r="O5" s="9" t="s">
        <v>90</v>
      </c>
      <c r="P5" s="131" t="s">
        <v>91</v>
      </c>
      <c r="Q5" s="255" t="s">
        <v>43</v>
      </c>
      <c r="R5" s="2" t="s">
        <v>79</v>
      </c>
      <c r="S5" s="197" t="s">
        <v>45</v>
      </c>
      <c r="T5" s="6" t="s">
        <v>46</v>
      </c>
      <c r="U5" s="7" t="s">
        <v>44</v>
      </c>
      <c r="V5" s="7" t="s">
        <v>47</v>
      </c>
      <c r="W5" s="7" t="s">
        <v>48</v>
      </c>
    </row>
    <row r="6" spans="1:23" ht="23.25" customHeight="1" thickTop="1">
      <c r="A6" s="35" t="s">
        <v>11</v>
      </c>
      <c r="B6" s="36"/>
      <c r="C6" s="748"/>
      <c r="D6" s="749"/>
      <c r="E6" s="750"/>
      <c r="F6" s="751"/>
      <c r="G6" s="752">
        <v>190</v>
      </c>
      <c r="H6" s="752">
        <v>440</v>
      </c>
      <c r="I6" s="753">
        <v>630</v>
      </c>
      <c r="J6" s="754">
        <v>79.59350373000001</v>
      </c>
      <c r="K6" s="755">
        <v>124.88380146999997</v>
      </c>
      <c r="L6" s="756">
        <v>123.30269480000003</v>
      </c>
      <c r="M6" s="757">
        <v>247.33</v>
      </c>
      <c r="N6" s="758">
        <v>204.47730519999996</v>
      </c>
      <c r="O6" s="758">
        <v>370.6326948</v>
      </c>
      <c r="P6" s="759">
        <v>575.11</v>
      </c>
      <c r="Q6" s="760">
        <v>116.9542635</v>
      </c>
      <c r="R6" s="761">
        <v>170.18083958999995</v>
      </c>
      <c r="S6" s="762">
        <v>136.73859692000005</v>
      </c>
      <c r="T6" s="763">
        <v>283.4413211599999</v>
      </c>
      <c r="U6" s="764">
        <v>287.13510309</v>
      </c>
      <c r="V6" s="764">
        <v>420.17991808</v>
      </c>
      <c r="W6" s="765">
        <v>707.3150211699999</v>
      </c>
    </row>
    <row r="7" spans="1:23" ht="23.25" customHeight="1" thickBot="1">
      <c r="A7" s="40" t="s">
        <v>12</v>
      </c>
      <c r="B7" s="41"/>
      <c r="C7" s="766"/>
      <c r="D7" s="767"/>
      <c r="E7" s="768"/>
      <c r="F7" s="769"/>
      <c r="G7" s="770">
        <v>3</v>
      </c>
      <c r="H7" s="770">
        <v>7</v>
      </c>
      <c r="I7" s="771">
        <v>10</v>
      </c>
      <c r="J7" s="772">
        <v>0.12829741</v>
      </c>
      <c r="K7" s="773">
        <v>1.9411644199999998</v>
      </c>
      <c r="L7" s="774">
        <v>0.2005381700000001</v>
      </c>
      <c r="M7" s="775">
        <v>2.43</v>
      </c>
      <c r="N7" s="776">
        <v>3</v>
      </c>
      <c r="O7" s="776">
        <v>2.63053817</v>
      </c>
      <c r="P7" s="777">
        <v>4.7</v>
      </c>
      <c r="Q7" s="778">
        <v>2.86338381</v>
      </c>
      <c r="R7" s="779">
        <v>5.399707040000001</v>
      </c>
      <c r="S7" s="780">
        <v>1.32939706</v>
      </c>
      <c r="T7" s="781">
        <v>6.46370783</v>
      </c>
      <c r="U7" s="782">
        <v>9</v>
      </c>
      <c r="V7" s="782">
        <v>7.7931048899999995</v>
      </c>
      <c r="W7" s="783">
        <v>16.05619574</v>
      </c>
    </row>
    <row r="8" spans="1:23" ht="23.25" customHeight="1" thickTop="1">
      <c r="A8" s="45"/>
      <c r="B8" s="46" t="s">
        <v>13</v>
      </c>
      <c r="C8" s="748"/>
      <c r="D8" s="749"/>
      <c r="E8" s="784"/>
      <c r="F8" s="751"/>
      <c r="G8" s="752">
        <v>0</v>
      </c>
      <c r="H8" s="752">
        <v>0</v>
      </c>
      <c r="I8" s="753">
        <v>0</v>
      </c>
      <c r="J8" s="754">
        <v>0</v>
      </c>
      <c r="K8" s="755">
        <v>0</v>
      </c>
      <c r="L8" s="756">
        <v>0</v>
      </c>
      <c r="M8" s="757">
        <v>0</v>
      </c>
      <c r="N8" s="758">
        <v>0</v>
      </c>
      <c r="O8" s="758">
        <v>0</v>
      </c>
      <c r="P8" s="759">
        <v>0</v>
      </c>
      <c r="Q8" s="760">
        <v>0</v>
      </c>
      <c r="R8" s="761">
        <v>0</v>
      </c>
      <c r="S8" s="762">
        <v>0</v>
      </c>
      <c r="T8" s="763">
        <v>0</v>
      </c>
      <c r="U8" s="764">
        <v>0</v>
      </c>
      <c r="V8" s="764">
        <v>0</v>
      </c>
      <c r="W8" s="765">
        <v>0</v>
      </c>
    </row>
    <row r="9" spans="1:23" ht="23.25" customHeight="1">
      <c r="A9" s="50"/>
      <c r="B9" s="51" t="s">
        <v>14</v>
      </c>
      <c r="C9" s="748"/>
      <c r="D9" s="749"/>
      <c r="E9" s="784"/>
      <c r="F9" s="751"/>
      <c r="G9" s="752">
        <v>0</v>
      </c>
      <c r="H9" s="752">
        <v>0</v>
      </c>
      <c r="I9" s="753">
        <v>0</v>
      </c>
      <c r="J9" s="754">
        <v>0</v>
      </c>
      <c r="K9" s="755">
        <v>0</v>
      </c>
      <c r="L9" s="756">
        <v>0</v>
      </c>
      <c r="M9" s="757">
        <v>0</v>
      </c>
      <c r="N9" s="758">
        <v>0</v>
      </c>
      <c r="O9" s="758">
        <v>0</v>
      </c>
      <c r="P9" s="759">
        <v>0</v>
      </c>
      <c r="Q9" s="760">
        <v>0</v>
      </c>
      <c r="R9" s="761">
        <v>0</v>
      </c>
      <c r="S9" s="762">
        <v>0</v>
      </c>
      <c r="T9" s="763">
        <v>0</v>
      </c>
      <c r="U9" s="764">
        <v>0</v>
      </c>
      <c r="V9" s="764">
        <v>0</v>
      </c>
      <c r="W9" s="765">
        <v>0</v>
      </c>
    </row>
    <row r="10" spans="1:23" ht="23.25" customHeight="1">
      <c r="A10" s="52"/>
      <c r="B10" s="51" t="s">
        <v>22</v>
      </c>
      <c r="C10" s="748"/>
      <c r="D10" s="749"/>
      <c r="E10" s="784"/>
      <c r="F10" s="751"/>
      <c r="G10" s="752">
        <v>0</v>
      </c>
      <c r="H10" s="752">
        <v>0</v>
      </c>
      <c r="I10" s="753">
        <v>0</v>
      </c>
      <c r="J10" s="754">
        <v>0</v>
      </c>
      <c r="K10" s="755">
        <v>0</v>
      </c>
      <c r="L10" s="756">
        <v>0</v>
      </c>
      <c r="M10" s="757">
        <v>0</v>
      </c>
      <c r="N10" s="758">
        <v>0</v>
      </c>
      <c r="O10" s="758">
        <v>0</v>
      </c>
      <c r="P10" s="759">
        <v>0</v>
      </c>
      <c r="Q10" s="760">
        <v>0</v>
      </c>
      <c r="R10" s="761">
        <v>0</v>
      </c>
      <c r="S10" s="762">
        <v>0</v>
      </c>
      <c r="T10" s="763">
        <v>0</v>
      </c>
      <c r="U10" s="764">
        <v>0</v>
      </c>
      <c r="V10" s="764">
        <v>0</v>
      </c>
      <c r="W10" s="765">
        <v>0</v>
      </c>
    </row>
    <row r="11" spans="1:23" ht="23.25" customHeight="1">
      <c r="A11" s="33"/>
      <c r="B11" s="53" t="s">
        <v>15</v>
      </c>
      <c r="C11" s="785"/>
      <c r="D11" s="786"/>
      <c r="E11" s="787"/>
      <c r="F11" s="788"/>
      <c r="G11" s="789">
        <v>0</v>
      </c>
      <c r="H11" s="789">
        <v>0</v>
      </c>
      <c r="I11" s="790">
        <v>0</v>
      </c>
      <c r="J11" s="791">
        <v>0</v>
      </c>
      <c r="K11" s="792">
        <v>0</v>
      </c>
      <c r="L11" s="793">
        <v>0</v>
      </c>
      <c r="M11" s="794">
        <v>0</v>
      </c>
      <c r="N11" s="795">
        <v>0</v>
      </c>
      <c r="O11" s="795">
        <v>0</v>
      </c>
      <c r="P11" s="796">
        <v>0</v>
      </c>
      <c r="Q11" s="797">
        <v>0.0356524</v>
      </c>
      <c r="R11" s="798">
        <v>0.0494291</v>
      </c>
      <c r="S11" s="799">
        <v>0.018255100000000014</v>
      </c>
      <c r="T11" s="800">
        <v>0.22900559999999998</v>
      </c>
      <c r="U11" s="801">
        <v>0.08508149999999999</v>
      </c>
      <c r="V11" s="801">
        <v>0.2472607</v>
      </c>
      <c r="W11" s="802">
        <v>0.33234220000000003</v>
      </c>
    </row>
    <row r="12" spans="1:23" ht="23.25" customHeight="1" thickBot="1">
      <c r="A12" s="54"/>
      <c r="B12" s="55" t="s">
        <v>16</v>
      </c>
      <c r="C12" s="766"/>
      <c r="D12" s="767"/>
      <c r="E12" s="768"/>
      <c r="F12" s="769"/>
      <c r="G12" s="770">
        <v>3</v>
      </c>
      <c r="H12" s="770">
        <v>7</v>
      </c>
      <c r="I12" s="771">
        <v>10</v>
      </c>
      <c r="J12" s="772">
        <v>0.12829741</v>
      </c>
      <c r="K12" s="773">
        <v>1.9411644199999998</v>
      </c>
      <c r="L12" s="774">
        <v>0.2005381700000001</v>
      </c>
      <c r="M12" s="775">
        <v>2.43</v>
      </c>
      <c r="N12" s="776">
        <v>3</v>
      </c>
      <c r="O12" s="776">
        <v>2.63053817</v>
      </c>
      <c r="P12" s="777">
        <v>4.7</v>
      </c>
      <c r="Q12" s="778">
        <v>2.82773141</v>
      </c>
      <c r="R12" s="779">
        <v>5.350277940000001</v>
      </c>
      <c r="S12" s="780">
        <v>1.3111419599999998</v>
      </c>
      <c r="T12" s="781">
        <v>6.234702229999999</v>
      </c>
      <c r="U12" s="782">
        <v>9</v>
      </c>
      <c r="V12" s="782">
        <v>7.5458441899999995</v>
      </c>
      <c r="W12" s="783">
        <v>15.72385354</v>
      </c>
    </row>
    <row r="13" spans="1:23" ht="23.25" customHeight="1" thickBot="1" thickTop="1">
      <c r="A13" s="56" t="s">
        <v>17</v>
      </c>
      <c r="B13" s="57"/>
      <c r="C13" s="803"/>
      <c r="D13" s="804"/>
      <c r="E13" s="805"/>
      <c r="F13" s="806"/>
      <c r="G13" s="807">
        <v>193</v>
      </c>
      <c r="H13" s="807">
        <v>447</v>
      </c>
      <c r="I13" s="808">
        <v>640</v>
      </c>
      <c r="J13" s="809">
        <v>79.72180114</v>
      </c>
      <c r="K13" s="810">
        <v>126.82496588999997</v>
      </c>
      <c r="L13" s="811">
        <v>123.50323297000003</v>
      </c>
      <c r="M13" s="812">
        <v>249.76</v>
      </c>
      <c r="N13" s="813">
        <v>206.54676702999998</v>
      </c>
      <c r="O13" s="813">
        <v>373.26323297000005</v>
      </c>
      <c r="P13" s="814">
        <v>579.81</v>
      </c>
      <c r="Q13" s="815">
        <v>119.81764731</v>
      </c>
      <c r="R13" s="816">
        <v>175.58054662999996</v>
      </c>
      <c r="S13" s="817">
        <v>138.06799398000004</v>
      </c>
      <c r="T13" s="818">
        <v>289.9050289899999</v>
      </c>
      <c r="U13" s="819">
        <v>296</v>
      </c>
      <c r="V13" s="819">
        <v>427.97302296999993</v>
      </c>
      <c r="W13" s="820">
        <v>723.3712169099999</v>
      </c>
    </row>
    <row r="14" spans="1:23" ht="13.5" customHeight="1" thickBot="1">
      <c r="A14" s="61"/>
      <c r="B14" s="188"/>
      <c r="C14" s="912"/>
      <c r="D14" s="912"/>
      <c r="E14" s="912"/>
      <c r="F14" s="912"/>
      <c r="G14" s="912"/>
      <c r="H14" s="912"/>
      <c r="I14" s="912"/>
      <c r="J14" s="700"/>
      <c r="K14" s="700"/>
      <c r="L14" s="700"/>
      <c r="M14" s="700"/>
      <c r="N14" s="700"/>
      <c r="O14" s="700"/>
      <c r="P14" s="700"/>
      <c r="Q14" s="700"/>
      <c r="R14" s="61"/>
      <c r="S14" s="61"/>
      <c r="T14" s="61"/>
      <c r="U14" s="61"/>
      <c r="V14" s="61"/>
      <c r="W14" s="61"/>
    </row>
    <row r="15" spans="1:23" ht="23.25" customHeight="1" thickBot="1">
      <c r="A15" s="1460" t="s">
        <v>18</v>
      </c>
      <c r="B15" s="1461"/>
      <c r="C15" s="925" t="s">
        <v>67</v>
      </c>
      <c r="D15" s="926" t="s">
        <v>68</v>
      </c>
      <c r="E15" s="932" t="s">
        <v>69</v>
      </c>
      <c r="F15" s="565" t="s">
        <v>70</v>
      </c>
      <c r="G15" s="564" t="s">
        <v>71</v>
      </c>
      <c r="H15" s="564" t="s">
        <v>72</v>
      </c>
      <c r="I15" s="565" t="s">
        <v>73</v>
      </c>
      <c r="J15" s="134" t="s">
        <v>80</v>
      </c>
      <c r="K15" s="10" t="s">
        <v>79</v>
      </c>
      <c r="L15" s="927" t="s">
        <v>88</v>
      </c>
      <c r="M15" s="131" t="s">
        <v>89</v>
      </c>
      <c r="N15" s="9" t="s">
        <v>81</v>
      </c>
      <c r="O15" s="9" t="s">
        <v>90</v>
      </c>
      <c r="P15" s="131" t="s">
        <v>91</v>
      </c>
      <c r="Q15" s="931" t="s">
        <v>43</v>
      </c>
      <c r="R15" s="928" t="s">
        <v>79</v>
      </c>
      <c r="S15" s="929" t="s">
        <v>45</v>
      </c>
      <c r="T15" s="930" t="s">
        <v>46</v>
      </c>
      <c r="U15" s="7" t="s">
        <v>44</v>
      </c>
      <c r="V15" s="7" t="s">
        <v>47</v>
      </c>
      <c r="W15" s="7" t="s">
        <v>48</v>
      </c>
    </row>
    <row r="16" spans="1:23" ht="23.25" customHeight="1" thickTop="1">
      <c r="A16" s="329" t="s">
        <v>5</v>
      </c>
      <c r="B16" s="546"/>
      <c r="C16" s="1055"/>
      <c r="D16" s="701"/>
      <c r="E16" s="701"/>
      <c r="F16" s="1056"/>
      <c r="G16" s="957">
        <f>+'営業利益CP別'!G9</f>
        <v>-37</v>
      </c>
      <c r="H16" s="957">
        <f>+'営業利益CP別'!H9</f>
        <v>57</v>
      </c>
      <c r="I16" s="957">
        <f>+'営業利益CP別'!I9</f>
        <v>20</v>
      </c>
      <c r="J16" s="1059">
        <f>+'営業利益CP別'!J9</f>
        <v>-25.55</v>
      </c>
      <c r="K16" s="1060">
        <f>+'営業利益CP別'!K9</f>
        <v>-0.65</v>
      </c>
      <c r="L16" s="1060">
        <f>+'営業利益CP別'!L9</f>
        <v>-0.57</v>
      </c>
      <c r="M16" s="1061">
        <f>+'営業利益CP別'!M9</f>
        <v>53.31</v>
      </c>
      <c r="N16" s="734">
        <f>+'営業利益CP別'!N9</f>
        <v>-26.2</v>
      </c>
      <c r="O16" s="734">
        <f>+'営業利益CP別'!O9</f>
        <v>52.74</v>
      </c>
      <c r="P16" s="734">
        <f>+'営業利益CP別'!P9</f>
        <v>26.54</v>
      </c>
      <c r="Q16" s="1063">
        <f>+'営業利益CP別'!Q9</f>
        <v>-14.754390000000022</v>
      </c>
      <c r="R16" s="1064">
        <f>+'営業利益CP別'!R9</f>
        <v>15.044390000000021</v>
      </c>
      <c r="S16" s="1064">
        <f>+'営業利益CP別'!S9</f>
        <v>-8.5</v>
      </c>
      <c r="T16" s="706">
        <f>+'営業利益CP別'!T9</f>
        <v>60.15</v>
      </c>
      <c r="U16" s="737">
        <f>+'営業利益CP別'!U9</f>
        <v>0.29</v>
      </c>
      <c r="V16" s="737">
        <f>+'営業利益CP別'!V9</f>
        <v>51.65</v>
      </c>
      <c r="W16" s="707">
        <f>+'営業利益CP別'!W9</f>
        <v>51.94</v>
      </c>
    </row>
    <row r="17" spans="1:23" ht="23.25" customHeight="1" thickBot="1">
      <c r="A17" s="252" t="s">
        <v>36</v>
      </c>
      <c r="B17" s="253"/>
      <c r="C17" s="961"/>
      <c r="D17" s="746"/>
      <c r="E17" s="746"/>
      <c r="F17" s="1057"/>
      <c r="G17" s="1054" t="s">
        <v>168</v>
      </c>
      <c r="H17" s="1054">
        <f aca="true" t="shared" si="0" ref="H17:W17">+H16/H13</f>
        <v>0.12751677852348994</v>
      </c>
      <c r="I17" s="1054">
        <f t="shared" si="0"/>
        <v>0.03125</v>
      </c>
      <c r="J17" s="834" t="s">
        <v>191</v>
      </c>
      <c r="K17" s="739" t="s">
        <v>191</v>
      </c>
      <c r="L17" s="739" t="s">
        <v>191</v>
      </c>
      <c r="M17" s="1062">
        <f t="shared" si="0"/>
        <v>0.21344490711082642</v>
      </c>
      <c r="N17" s="747" t="s">
        <v>191</v>
      </c>
      <c r="O17" s="747">
        <f t="shared" si="0"/>
        <v>0.14129438782479503</v>
      </c>
      <c r="P17" s="747">
        <f t="shared" si="0"/>
        <v>0.04577361549473104</v>
      </c>
      <c r="Q17" s="1065" t="s">
        <v>191</v>
      </c>
      <c r="R17" s="1066">
        <f t="shared" si="0"/>
        <v>0.0856836949693692</v>
      </c>
      <c r="S17" s="1066" t="s">
        <v>191</v>
      </c>
      <c r="T17" s="1067">
        <f t="shared" si="0"/>
        <v>0.2074817405188057</v>
      </c>
      <c r="U17" s="1053">
        <f t="shared" si="0"/>
        <v>0.0009797297297297297</v>
      </c>
      <c r="V17" s="1053">
        <f t="shared" si="0"/>
        <v>0.12068517693373529</v>
      </c>
      <c r="W17" s="835">
        <f t="shared" si="0"/>
        <v>0.07180269104688781</v>
      </c>
    </row>
    <row r="18" spans="16:23" ht="18" customHeight="1" thickBot="1">
      <c r="P18" s="133"/>
      <c r="Q18" s="148"/>
      <c r="R18" s="148"/>
      <c r="S18" s="148"/>
      <c r="T18" s="148"/>
      <c r="U18" s="148"/>
      <c r="V18" s="148"/>
      <c r="W18" s="149" t="s">
        <v>20</v>
      </c>
    </row>
    <row r="19" spans="8:23" ht="23.25" customHeight="1">
      <c r="H19" s="66"/>
      <c r="I19" s="132"/>
      <c r="J19" s="1432" t="str">
        <f>'全社連結PL'!$J$32</f>
        <v>2011年3月期計画　と　2010年3月期実績との比較</v>
      </c>
      <c r="K19" s="1433"/>
      <c r="L19" s="1433"/>
      <c r="M19" s="1433"/>
      <c r="N19" s="1433"/>
      <c r="O19" s="1433"/>
      <c r="P19" s="1434"/>
      <c r="Q19" s="1478" t="str">
        <f>'全社連結PL'!$Q$32</f>
        <v>2010年3月期実績　と　2009年3月期実績との比較</v>
      </c>
      <c r="R19" s="1478"/>
      <c r="S19" s="1478"/>
      <c r="T19" s="1478"/>
      <c r="U19" s="1478"/>
      <c r="V19" s="1478"/>
      <c r="W19" s="1479"/>
    </row>
    <row r="20" spans="8:23" ht="23.25" customHeight="1" thickBot="1">
      <c r="H20" s="1426" t="str">
        <f>A3</f>
        <v>SSB</v>
      </c>
      <c r="I20" s="1443"/>
      <c r="J20" s="1416"/>
      <c r="K20" s="1417"/>
      <c r="L20" s="1417"/>
      <c r="M20" s="1417"/>
      <c r="N20" s="1418"/>
      <c r="O20" s="1418"/>
      <c r="P20" s="1419"/>
      <c r="Q20" s="1429"/>
      <c r="R20" s="1429"/>
      <c r="S20" s="1430"/>
      <c r="T20" s="1429"/>
      <c r="U20" s="1429"/>
      <c r="V20" s="1430"/>
      <c r="W20" s="1431"/>
    </row>
    <row r="21" spans="8:23" ht="23.25" customHeight="1" thickBot="1">
      <c r="H21" s="1423" t="s">
        <v>10</v>
      </c>
      <c r="I21" s="1415"/>
      <c r="J21" s="155" t="s">
        <v>127</v>
      </c>
      <c r="K21" s="130" t="s">
        <v>128</v>
      </c>
      <c r="L21" s="207" t="s">
        <v>129</v>
      </c>
      <c r="M21" s="130" t="s">
        <v>130</v>
      </c>
      <c r="N21" s="9" t="s">
        <v>131</v>
      </c>
      <c r="O21" s="9" t="s">
        <v>132</v>
      </c>
      <c r="P21" s="131" t="s">
        <v>133</v>
      </c>
      <c r="Q21" s="255" t="s">
        <v>43</v>
      </c>
      <c r="R21" s="2" t="s">
        <v>79</v>
      </c>
      <c r="S21" s="197" t="s">
        <v>45</v>
      </c>
      <c r="T21" s="6" t="s">
        <v>46</v>
      </c>
      <c r="U21" s="7" t="s">
        <v>44</v>
      </c>
      <c r="V21" s="7" t="s">
        <v>47</v>
      </c>
      <c r="W21" s="7" t="s">
        <v>48</v>
      </c>
    </row>
    <row r="22" spans="8:24" ht="23.25" customHeight="1" thickTop="1">
      <c r="H22" s="35" t="s">
        <v>11</v>
      </c>
      <c r="I22" s="36"/>
      <c r="J22" s="1324"/>
      <c r="K22" s="1273"/>
      <c r="L22" s="1273"/>
      <c r="M22" s="1274"/>
      <c r="N22" s="156">
        <f aca="true" t="shared" si="1" ref="N22:P23">G6/N6</f>
        <v>0.9291984741982018</v>
      </c>
      <c r="O22" s="156">
        <f t="shared" si="1"/>
        <v>1.187159163703655</v>
      </c>
      <c r="P22" s="156">
        <f t="shared" si="1"/>
        <v>1.0954426109787692</v>
      </c>
      <c r="Q22" s="368">
        <f aca="true" t="shared" si="2" ref="Q22:U23">+J6/Q6</f>
        <v>0.6805523915765586</v>
      </c>
      <c r="R22" s="206">
        <f t="shared" si="2"/>
        <v>0.7338299762233533</v>
      </c>
      <c r="S22" s="206">
        <f t="shared" si="2"/>
        <v>0.9017402370461589</v>
      </c>
      <c r="T22" s="72">
        <f t="shared" si="2"/>
        <v>0.8725968358734278</v>
      </c>
      <c r="U22" s="73">
        <f t="shared" si="2"/>
        <v>0.7121292485645977</v>
      </c>
      <c r="V22" s="73">
        <f aca="true" t="shared" si="3" ref="V22:W29">+O6/V6</f>
        <v>0.8820809345044271</v>
      </c>
      <c r="W22" s="370">
        <f t="shared" si="3"/>
        <v>0.8130889105800214</v>
      </c>
      <c r="X22" s="115"/>
    </row>
    <row r="23" spans="8:23" ht="23.25" customHeight="1" thickBot="1">
      <c r="H23" s="40" t="s">
        <v>12</v>
      </c>
      <c r="I23" s="41"/>
      <c r="J23" s="1318"/>
      <c r="K23" s="1270"/>
      <c r="L23" s="1332"/>
      <c r="M23" s="1271"/>
      <c r="N23" s="157">
        <v>2.069</v>
      </c>
      <c r="O23" s="157">
        <f t="shared" si="1"/>
        <v>2.6610524339968045</v>
      </c>
      <c r="P23" s="157">
        <f t="shared" si="1"/>
        <v>2.127659574468085</v>
      </c>
      <c r="Q23" s="389">
        <f t="shared" si="2"/>
        <v>0.04480622176878202</v>
      </c>
      <c r="R23" s="342">
        <f t="shared" si="2"/>
        <v>0.3594943958292966</v>
      </c>
      <c r="S23" s="342">
        <f t="shared" si="2"/>
        <v>0.1508489645674409</v>
      </c>
      <c r="T23" s="337">
        <f t="shared" si="2"/>
        <v>0.37594521038244394</v>
      </c>
      <c r="U23" s="70">
        <v>0.313</v>
      </c>
      <c r="V23" s="70">
        <f t="shared" si="3"/>
        <v>0.337546870872413</v>
      </c>
      <c r="W23" s="392">
        <f t="shared" si="3"/>
        <v>0.29272189229053336</v>
      </c>
    </row>
    <row r="24" spans="8:23" ht="23.25" customHeight="1" thickTop="1">
      <c r="H24" s="45"/>
      <c r="I24" s="46" t="s">
        <v>13</v>
      </c>
      <c r="J24" s="1315"/>
      <c r="K24" s="1315"/>
      <c r="L24" s="1315"/>
      <c r="M24" s="1315"/>
      <c r="N24" s="543" t="s">
        <v>168</v>
      </c>
      <c r="O24" s="543" t="s">
        <v>168</v>
      </c>
      <c r="P24" s="543" t="s">
        <v>169</v>
      </c>
      <c r="Q24" s="376" t="s">
        <v>142</v>
      </c>
      <c r="R24" s="350" t="s">
        <v>142</v>
      </c>
      <c r="S24" s="350" t="s">
        <v>142</v>
      </c>
      <c r="T24" s="377" t="s">
        <v>142</v>
      </c>
      <c r="U24" s="340" t="s">
        <v>142</v>
      </c>
      <c r="V24" s="340" t="s">
        <v>142</v>
      </c>
      <c r="W24" s="1073" t="s">
        <v>142</v>
      </c>
    </row>
    <row r="25" spans="8:23" ht="23.25" customHeight="1">
      <c r="H25" s="50"/>
      <c r="I25" s="51" t="s">
        <v>14</v>
      </c>
      <c r="J25" s="1315"/>
      <c r="K25" s="1315"/>
      <c r="L25" s="1315"/>
      <c r="M25" s="1315"/>
      <c r="N25" s="543" t="s">
        <v>168</v>
      </c>
      <c r="O25" s="543" t="s">
        <v>168</v>
      </c>
      <c r="P25" s="543" t="s">
        <v>169</v>
      </c>
      <c r="Q25" s="376" t="s">
        <v>142</v>
      </c>
      <c r="R25" s="350" t="s">
        <v>142</v>
      </c>
      <c r="S25" s="350" t="s">
        <v>142</v>
      </c>
      <c r="T25" s="377" t="s">
        <v>142</v>
      </c>
      <c r="U25" s="340" t="s">
        <v>142</v>
      </c>
      <c r="V25" s="340" t="s">
        <v>142</v>
      </c>
      <c r="W25" s="1073" t="s">
        <v>142</v>
      </c>
    </row>
    <row r="26" spans="8:23" ht="23.25" customHeight="1">
      <c r="H26" s="52"/>
      <c r="I26" s="51" t="s">
        <v>22</v>
      </c>
      <c r="J26" s="1262"/>
      <c r="K26" s="1262"/>
      <c r="L26" s="1262"/>
      <c r="M26" s="1262"/>
      <c r="N26" s="543" t="s">
        <v>168</v>
      </c>
      <c r="O26" s="543" t="s">
        <v>168</v>
      </c>
      <c r="P26" s="543" t="s">
        <v>169</v>
      </c>
      <c r="Q26" s="376" t="s">
        <v>142</v>
      </c>
      <c r="R26" s="350" t="s">
        <v>142</v>
      </c>
      <c r="S26" s="350" t="s">
        <v>142</v>
      </c>
      <c r="T26" s="377" t="s">
        <v>142</v>
      </c>
      <c r="U26" s="340" t="s">
        <v>142</v>
      </c>
      <c r="V26" s="340" t="s">
        <v>142</v>
      </c>
      <c r="W26" s="1073" t="s">
        <v>142</v>
      </c>
    </row>
    <row r="27" spans="8:23" ht="23.25" customHeight="1">
      <c r="H27" s="33"/>
      <c r="I27" s="53" t="s">
        <v>15</v>
      </c>
      <c r="J27" s="1262"/>
      <c r="K27" s="1262"/>
      <c r="L27" s="1262"/>
      <c r="M27" s="1262"/>
      <c r="N27" s="543" t="s">
        <v>168</v>
      </c>
      <c r="O27" s="543" t="s">
        <v>168</v>
      </c>
      <c r="P27" s="543" t="s">
        <v>169</v>
      </c>
      <c r="Q27" s="376" t="s">
        <v>142</v>
      </c>
      <c r="R27" s="350" t="s">
        <v>142</v>
      </c>
      <c r="S27" s="350" t="s">
        <v>142</v>
      </c>
      <c r="T27" s="377" t="s">
        <v>142</v>
      </c>
      <c r="U27" s="340" t="s">
        <v>142</v>
      </c>
      <c r="V27" s="340" t="s">
        <v>142</v>
      </c>
      <c r="W27" s="1073" t="s">
        <v>142</v>
      </c>
    </row>
    <row r="28" spans="8:23" ht="23.25" customHeight="1" thickBot="1">
      <c r="H28" s="54"/>
      <c r="I28" s="55" t="s">
        <v>16</v>
      </c>
      <c r="J28" s="1325"/>
      <c r="K28" s="1270"/>
      <c r="L28" s="1332"/>
      <c r="M28" s="1271"/>
      <c r="N28" s="159">
        <v>2.069</v>
      </c>
      <c r="O28" s="159">
        <f>H12/O12</f>
        <v>2.6610524339968045</v>
      </c>
      <c r="P28" s="159">
        <f aca="true" t="shared" si="4" ref="N28:P29">I12/P12</f>
        <v>2.127659574468085</v>
      </c>
      <c r="Q28" s="389">
        <f aca="true" t="shared" si="5" ref="Q28:U29">+J12/Q12</f>
        <v>0.0453711443549018</v>
      </c>
      <c r="R28" s="342">
        <f t="shared" si="5"/>
        <v>0.3628156222478415</v>
      </c>
      <c r="S28" s="342">
        <f t="shared" si="5"/>
        <v>0.15294924281120567</v>
      </c>
      <c r="T28" s="337">
        <f t="shared" si="5"/>
        <v>0.3897539786755783</v>
      </c>
      <c r="U28" s="70">
        <v>0.313</v>
      </c>
      <c r="V28" s="70">
        <f t="shared" si="3"/>
        <v>0.34860753863511723</v>
      </c>
      <c r="W28" s="392">
        <f t="shared" si="3"/>
        <v>0.29890891491984733</v>
      </c>
    </row>
    <row r="29" spans="8:23" ht="23.25" customHeight="1" thickBot="1" thickTop="1">
      <c r="H29" s="56" t="s">
        <v>17</v>
      </c>
      <c r="I29" s="57"/>
      <c r="J29" s="1331"/>
      <c r="K29" s="1331"/>
      <c r="L29" s="1279"/>
      <c r="M29" s="1280"/>
      <c r="N29" s="160">
        <f t="shared" si="4"/>
        <v>0.9344130763952728</v>
      </c>
      <c r="O29" s="160">
        <f t="shared" si="4"/>
        <v>1.1975462904376823</v>
      </c>
      <c r="P29" s="160">
        <f t="shared" si="4"/>
        <v>1.103809868750108</v>
      </c>
      <c r="Q29" s="390">
        <f t="shared" si="5"/>
        <v>0.6653594268441825</v>
      </c>
      <c r="R29" s="343">
        <f t="shared" si="5"/>
        <v>0.7223178667808662</v>
      </c>
      <c r="S29" s="343">
        <f t="shared" si="5"/>
        <v>0.8945102294155892</v>
      </c>
      <c r="T29" s="338">
        <f t="shared" si="5"/>
        <v>0.8615235164085937</v>
      </c>
      <c r="U29" s="78">
        <f t="shared" si="5"/>
        <v>0.6977931318581081</v>
      </c>
      <c r="V29" s="78">
        <f t="shared" si="3"/>
        <v>0.872165330374492</v>
      </c>
      <c r="W29" s="391">
        <f t="shared" si="3"/>
        <v>0.8015386656891803</v>
      </c>
    </row>
    <row r="30" spans="8:23" ht="9.75" customHeight="1" thickBot="1">
      <c r="H30" s="61"/>
      <c r="I30" s="61"/>
      <c r="J30" s="161"/>
      <c r="K30" s="161"/>
      <c r="L30" s="161"/>
      <c r="M30" s="161"/>
      <c r="N30" s="161"/>
      <c r="O30" s="161"/>
      <c r="P30" s="161"/>
      <c r="Q30" s="8"/>
      <c r="R30" s="8"/>
      <c r="S30" s="8"/>
      <c r="T30" s="8"/>
      <c r="U30" s="8"/>
      <c r="V30" s="8"/>
      <c r="W30" s="8"/>
    </row>
    <row r="31" spans="8:23" ht="23.25" customHeight="1" thickBot="1">
      <c r="H31" s="1460" t="s">
        <v>18</v>
      </c>
      <c r="I31" s="1461"/>
      <c r="J31" s="134" t="s">
        <v>134</v>
      </c>
      <c r="K31" s="10" t="s">
        <v>135</v>
      </c>
      <c r="L31" s="927" t="s">
        <v>136</v>
      </c>
      <c r="M31" s="131" t="s">
        <v>137</v>
      </c>
      <c r="N31" s="9" t="s">
        <v>138</v>
      </c>
      <c r="O31" s="9" t="s">
        <v>139</v>
      </c>
      <c r="P31" s="131" t="s">
        <v>140</v>
      </c>
      <c r="Q31" s="931" t="s">
        <v>43</v>
      </c>
      <c r="R31" s="928" t="s">
        <v>79</v>
      </c>
      <c r="S31" s="929" t="s">
        <v>45</v>
      </c>
      <c r="T31" s="240" t="s">
        <v>46</v>
      </c>
      <c r="U31" s="7" t="s">
        <v>44</v>
      </c>
      <c r="V31" s="7" t="s">
        <v>47</v>
      </c>
      <c r="W31" s="7" t="s">
        <v>48</v>
      </c>
    </row>
    <row r="32" spans="8:23" ht="23.25" customHeight="1" thickBot="1" thickTop="1">
      <c r="H32" s="195" t="s">
        <v>5</v>
      </c>
      <c r="I32" s="196"/>
      <c r="J32" s="1333"/>
      <c r="K32" s="1334"/>
      <c r="L32" s="1334"/>
      <c r="M32" s="1335"/>
      <c r="N32" s="330" t="s">
        <v>168</v>
      </c>
      <c r="O32" s="194">
        <f>H16/O16</f>
        <v>1.080773606370876</v>
      </c>
      <c r="P32" s="194">
        <f>I16/P16</f>
        <v>0.7535795026375283</v>
      </c>
      <c r="Q32" s="547" t="s">
        <v>168</v>
      </c>
      <c r="R32" s="910" t="s">
        <v>192</v>
      </c>
      <c r="S32" s="910" t="s">
        <v>168</v>
      </c>
      <c r="T32" s="911">
        <f>+M16/T16</f>
        <v>0.886284289276808</v>
      </c>
      <c r="U32" s="544" t="s">
        <v>168</v>
      </c>
      <c r="V32" s="213">
        <f>+O16/V16</f>
        <v>1.021103581800581</v>
      </c>
      <c r="W32" s="341">
        <f>+P16/W16</f>
        <v>0.5109742010011552</v>
      </c>
    </row>
  </sheetData>
  <mergeCells count="19">
    <mergeCell ref="Q2:W2"/>
    <mergeCell ref="A3:B3"/>
    <mergeCell ref="Q3:W3"/>
    <mergeCell ref="J2:P2"/>
    <mergeCell ref="J3:P3"/>
    <mergeCell ref="C2:I2"/>
    <mergeCell ref="C3:I3"/>
    <mergeCell ref="Q4:W4"/>
    <mergeCell ref="A5:B5"/>
    <mergeCell ref="A15:B15"/>
    <mergeCell ref="Q19:W19"/>
    <mergeCell ref="J19:P19"/>
    <mergeCell ref="C4:I4"/>
    <mergeCell ref="J4:P4"/>
    <mergeCell ref="H31:I31"/>
    <mergeCell ref="H20:I20"/>
    <mergeCell ref="Q20:W20"/>
    <mergeCell ref="H21:I21"/>
    <mergeCell ref="J20:P20"/>
  </mergeCells>
  <printOptions/>
  <pageMargins left="0.35433070866141736" right="0.2755905511811024" top="0.67" bottom="0.1968503937007874" header="0.5118110236220472" footer="0.35433070866141736"/>
  <pageSetup horizontalDpi="600" verticalDpi="600" orientation="landscape" paperSize="9" scale="70" r:id="rId4"/>
  <headerFooter alignWithMargins="0">
    <oddFooter>&amp;C６&amp;R2010年3月期　データ集 SSB
</oddFooter>
  </headerFooter>
  <drawing r:id="rId3"/>
  <legacyDrawing r:id="rId2"/>
</worksheet>
</file>

<file path=xl/worksheets/sheet7.xml><?xml version="1.0" encoding="utf-8"?>
<worksheet xmlns="http://schemas.openxmlformats.org/spreadsheetml/2006/main" xmlns:r="http://schemas.openxmlformats.org/officeDocument/2006/relationships">
  <dimension ref="A1:X32"/>
  <sheetViews>
    <sheetView zoomScale="75" zoomScaleNormal="75" workbookViewId="0" topLeftCell="A16">
      <selection activeCell="C27" sqref="C27"/>
    </sheetView>
  </sheetViews>
  <sheetFormatPr defaultColWidth="9.00390625" defaultRowHeight="13.5"/>
  <cols>
    <col min="1" max="23" width="8.625" style="32" customWidth="1"/>
    <col min="24" max="16384" width="9.00390625" style="32" customWidth="1"/>
  </cols>
  <sheetData>
    <row r="1" spans="1:23" s="30" customFormat="1" ht="14.25" thickBot="1">
      <c r="A1" s="28"/>
      <c r="B1" s="28"/>
      <c r="C1" s="28"/>
      <c r="D1" s="28"/>
      <c r="E1" s="28"/>
      <c r="F1" s="28"/>
      <c r="G1" s="28"/>
      <c r="H1" s="28"/>
      <c r="I1" s="28"/>
      <c r="J1" s="28"/>
      <c r="K1" s="28"/>
      <c r="L1" s="28"/>
      <c r="M1" s="28"/>
      <c r="N1" s="28"/>
      <c r="O1" s="28"/>
      <c r="P1" s="28"/>
      <c r="Q1" s="28"/>
      <c r="R1" s="28"/>
      <c r="S1" s="28"/>
      <c r="T1" s="28"/>
      <c r="U1" s="28"/>
      <c r="V1" s="28"/>
      <c r="W1" s="29" t="s">
        <v>0</v>
      </c>
    </row>
    <row r="2" spans="1:23" ht="14.25">
      <c r="A2" s="11"/>
      <c r="B2" s="31"/>
      <c r="C2" s="1448" t="str">
        <f>'全社連結PL'!$C$2</f>
        <v>2011年3月期　</v>
      </c>
      <c r="D2" s="1449"/>
      <c r="E2" s="1449"/>
      <c r="F2" s="1449"/>
      <c r="G2" s="1449"/>
      <c r="H2" s="1449"/>
      <c r="I2" s="1450"/>
      <c r="J2" s="1432" t="str">
        <f>'全社連結PL'!$J$2</f>
        <v>2010年3月期　</v>
      </c>
      <c r="K2" s="1433"/>
      <c r="L2" s="1433"/>
      <c r="M2" s="1433"/>
      <c r="N2" s="1433"/>
      <c r="O2" s="1433"/>
      <c r="P2" s="1434"/>
      <c r="Q2" s="1480" t="str">
        <f>'全社連結PL'!$Q$2</f>
        <v>2009年3月期</v>
      </c>
      <c r="R2" s="1462"/>
      <c r="S2" s="1462"/>
      <c r="T2" s="1462"/>
      <c r="U2" s="1462"/>
      <c r="V2" s="1462"/>
      <c r="W2" s="1463"/>
    </row>
    <row r="3" spans="1:23" ht="18" customHeight="1">
      <c r="A3" s="1426" t="s">
        <v>58</v>
      </c>
      <c r="B3" s="1443"/>
      <c r="C3" s="1451" t="s">
        <v>66</v>
      </c>
      <c r="D3" s="1441"/>
      <c r="E3" s="1441"/>
      <c r="F3" s="1441"/>
      <c r="G3" s="1441"/>
      <c r="H3" s="1441"/>
      <c r="I3" s="1452"/>
      <c r="J3" s="1445" t="s">
        <v>1</v>
      </c>
      <c r="K3" s="1446"/>
      <c r="L3" s="1446"/>
      <c r="M3" s="1446"/>
      <c r="N3" s="1446"/>
      <c r="O3" s="1446"/>
      <c r="P3" s="1447"/>
      <c r="Q3" s="1444" t="s">
        <v>1</v>
      </c>
      <c r="R3" s="1430"/>
      <c r="S3" s="1430"/>
      <c r="T3" s="1430"/>
      <c r="U3" s="1430"/>
      <c r="V3" s="1430"/>
      <c r="W3" s="1431"/>
    </row>
    <row r="4" spans="1:23" ht="18" customHeight="1" thickBot="1">
      <c r="A4" s="33"/>
      <c r="B4" s="34"/>
      <c r="C4" s="1439"/>
      <c r="D4" s="1440"/>
      <c r="E4" s="1441"/>
      <c r="F4" s="1440"/>
      <c r="G4" s="1440"/>
      <c r="H4" s="1441"/>
      <c r="I4" s="1442"/>
      <c r="J4" s="1475"/>
      <c r="K4" s="1476"/>
      <c r="L4" s="1476"/>
      <c r="M4" s="1476"/>
      <c r="N4" s="1446"/>
      <c r="O4" s="1446"/>
      <c r="P4" s="1477"/>
      <c r="Q4" s="1469"/>
      <c r="R4" s="1470"/>
      <c r="S4" s="1471"/>
      <c r="T4" s="1470"/>
      <c r="U4" s="1470"/>
      <c r="V4" s="1471"/>
      <c r="W4" s="1410"/>
    </row>
    <row r="5" spans="1:23" ht="15" thickBot="1">
      <c r="A5" s="1423" t="s">
        <v>10</v>
      </c>
      <c r="B5" s="1415"/>
      <c r="C5" s="560" t="s">
        <v>67</v>
      </c>
      <c r="D5" s="561" t="s">
        <v>68</v>
      </c>
      <c r="E5" s="562" t="s">
        <v>69</v>
      </c>
      <c r="F5" s="563" t="s">
        <v>70</v>
      </c>
      <c r="G5" s="564" t="s">
        <v>71</v>
      </c>
      <c r="H5" s="565" t="s">
        <v>72</v>
      </c>
      <c r="I5" s="565" t="s">
        <v>73</v>
      </c>
      <c r="J5" s="155" t="s">
        <v>80</v>
      </c>
      <c r="K5" s="130" t="s">
        <v>79</v>
      </c>
      <c r="L5" s="476" t="s">
        <v>88</v>
      </c>
      <c r="M5" s="130" t="s">
        <v>89</v>
      </c>
      <c r="N5" s="9" t="s">
        <v>81</v>
      </c>
      <c r="O5" s="9" t="s">
        <v>90</v>
      </c>
      <c r="P5" s="131" t="s">
        <v>91</v>
      </c>
      <c r="Q5" s="255" t="s">
        <v>43</v>
      </c>
      <c r="R5" s="2" t="s">
        <v>79</v>
      </c>
      <c r="S5" s="197" t="s">
        <v>45</v>
      </c>
      <c r="T5" s="6" t="s">
        <v>46</v>
      </c>
      <c r="U5" s="7" t="s">
        <v>44</v>
      </c>
      <c r="V5" s="7" t="s">
        <v>47</v>
      </c>
      <c r="W5" s="7" t="s">
        <v>48</v>
      </c>
    </row>
    <row r="6" spans="1:23" ht="23.25" customHeight="1" thickTop="1">
      <c r="A6" s="35" t="s">
        <v>11</v>
      </c>
      <c r="B6" s="36"/>
      <c r="C6" s="748"/>
      <c r="D6" s="749"/>
      <c r="E6" s="750"/>
      <c r="F6" s="751"/>
      <c r="G6" s="752">
        <v>143</v>
      </c>
      <c r="H6" s="752">
        <v>152</v>
      </c>
      <c r="I6" s="753">
        <v>295</v>
      </c>
      <c r="J6" s="754">
        <v>67.91873327</v>
      </c>
      <c r="K6" s="755">
        <v>77.03063855999999</v>
      </c>
      <c r="L6" s="756">
        <v>79.32062817000002</v>
      </c>
      <c r="M6" s="757">
        <v>71.57</v>
      </c>
      <c r="N6" s="758">
        <v>144.94937183</v>
      </c>
      <c r="O6" s="758">
        <v>150.89062817</v>
      </c>
      <c r="P6" s="759">
        <v>295.84</v>
      </c>
      <c r="Q6" s="760">
        <v>58.03329406000001</v>
      </c>
      <c r="R6" s="761">
        <v>86.39387857</v>
      </c>
      <c r="S6" s="762">
        <v>67.48115322999996</v>
      </c>
      <c r="T6" s="763">
        <v>69.39894359000002</v>
      </c>
      <c r="U6" s="764">
        <v>144.42717263</v>
      </c>
      <c r="V6" s="764">
        <v>136.88009681999998</v>
      </c>
      <c r="W6" s="765">
        <v>281.30726945</v>
      </c>
    </row>
    <row r="7" spans="1:23" ht="23.25" customHeight="1" thickBot="1">
      <c r="A7" s="40" t="s">
        <v>12</v>
      </c>
      <c r="B7" s="41"/>
      <c r="C7" s="766"/>
      <c r="D7" s="767"/>
      <c r="E7" s="768"/>
      <c r="F7" s="769"/>
      <c r="G7" s="770">
        <v>153</v>
      </c>
      <c r="H7" s="770">
        <v>197</v>
      </c>
      <c r="I7" s="771">
        <v>350</v>
      </c>
      <c r="J7" s="772">
        <v>74.530936607</v>
      </c>
      <c r="K7" s="773">
        <v>77.62108785159998</v>
      </c>
      <c r="L7" s="774">
        <v>96.17797554140002</v>
      </c>
      <c r="M7" s="775">
        <v>89.42</v>
      </c>
      <c r="N7" s="776">
        <v>152.15202445859998</v>
      </c>
      <c r="O7" s="776">
        <v>185.59797554140002</v>
      </c>
      <c r="P7" s="777">
        <v>337.75</v>
      </c>
      <c r="Q7" s="778">
        <v>88.5873202633</v>
      </c>
      <c r="R7" s="779">
        <v>93.6879049275</v>
      </c>
      <c r="S7" s="780">
        <v>93.35350606899999</v>
      </c>
      <c r="T7" s="781">
        <v>78.98744780259996</v>
      </c>
      <c r="U7" s="782">
        <v>182.2752251908</v>
      </c>
      <c r="V7" s="782">
        <v>172.34095387159996</v>
      </c>
      <c r="W7" s="783">
        <v>354.61617906239997</v>
      </c>
    </row>
    <row r="8" spans="1:23" ht="23.25" customHeight="1" thickTop="1">
      <c r="A8" s="45"/>
      <c r="B8" s="46" t="s">
        <v>13</v>
      </c>
      <c r="C8" s="748"/>
      <c r="D8" s="749"/>
      <c r="E8" s="784"/>
      <c r="F8" s="751"/>
      <c r="G8" s="752">
        <v>47</v>
      </c>
      <c r="H8" s="752">
        <v>56</v>
      </c>
      <c r="I8" s="753">
        <v>103</v>
      </c>
      <c r="J8" s="754">
        <v>25.0086912016</v>
      </c>
      <c r="K8" s="755">
        <v>25.599218866399994</v>
      </c>
      <c r="L8" s="756">
        <v>27.92208993200001</v>
      </c>
      <c r="M8" s="757">
        <v>29</v>
      </c>
      <c r="N8" s="758">
        <v>50.607910067999995</v>
      </c>
      <c r="O8" s="758">
        <v>56.922089932000006</v>
      </c>
      <c r="P8" s="759">
        <v>107.53</v>
      </c>
      <c r="Q8" s="760">
        <v>27.456419284800003</v>
      </c>
      <c r="R8" s="761">
        <v>33.37835848620001</v>
      </c>
      <c r="S8" s="762">
        <v>29.57966623639999</v>
      </c>
      <c r="T8" s="763">
        <v>29.449622789200003</v>
      </c>
      <c r="U8" s="764">
        <v>60.834777771000006</v>
      </c>
      <c r="V8" s="764">
        <v>59.029289025599994</v>
      </c>
      <c r="W8" s="765">
        <v>119.8640667966</v>
      </c>
    </row>
    <row r="9" spans="1:23" ht="23.25" customHeight="1">
      <c r="A9" s="50"/>
      <c r="B9" s="51" t="s">
        <v>14</v>
      </c>
      <c r="C9" s="748"/>
      <c r="D9" s="749"/>
      <c r="E9" s="784"/>
      <c r="F9" s="751"/>
      <c r="G9" s="752">
        <v>51</v>
      </c>
      <c r="H9" s="752">
        <v>77</v>
      </c>
      <c r="I9" s="753">
        <v>128</v>
      </c>
      <c r="J9" s="754">
        <v>25.172854728</v>
      </c>
      <c r="K9" s="755">
        <v>27.020900182999995</v>
      </c>
      <c r="L9" s="756">
        <v>38.556245089</v>
      </c>
      <c r="M9" s="757">
        <v>35.99</v>
      </c>
      <c r="N9" s="758">
        <v>52.193754911</v>
      </c>
      <c r="O9" s="758">
        <v>74.54624508900001</v>
      </c>
      <c r="P9" s="759">
        <v>126.74</v>
      </c>
      <c r="Q9" s="760">
        <v>37.09777911890001</v>
      </c>
      <c r="R9" s="761">
        <v>37.0303160768</v>
      </c>
      <c r="S9" s="762">
        <v>40.25067767300001</v>
      </c>
      <c r="T9" s="763">
        <v>28.169772257699968</v>
      </c>
      <c r="U9" s="764">
        <v>74.12809519570001</v>
      </c>
      <c r="V9" s="764">
        <v>68.42044993069997</v>
      </c>
      <c r="W9" s="765">
        <v>142.54854512639997</v>
      </c>
    </row>
    <row r="10" spans="1:23" ht="23.25" customHeight="1">
      <c r="A10" s="52"/>
      <c r="B10" s="51" t="s">
        <v>22</v>
      </c>
      <c r="C10" s="748"/>
      <c r="D10" s="749"/>
      <c r="E10" s="784"/>
      <c r="F10" s="751"/>
      <c r="G10" s="752">
        <v>11</v>
      </c>
      <c r="H10" s="752">
        <v>14</v>
      </c>
      <c r="I10" s="753">
        <v>25</v>
      </c>
      <c r="J10" s="754">
        <v>5.473957845399999</v>
      </c>
      <c r="K10" s="755">
        <v>5.565427040599999</v>
      </c>
      <c r="L10" s="756">
        <v>6.170615114000002</v>
      </c>
      <c r="M10" s="757">
        <v>5.64</v>
      </c>
      <c r="N10" s="758">
        <v>11.039384885999999</v>
      </c>
      <c r="O10" s="758">
        <v>11.810615114000003</v>
      </c>
      <c r="P10" s="759">
        <v>22.85</v>
      </c>
      <c r="Q10" s="760">
        <v>5.876082062399999</v>
      </c>
      <c r="R10" s="761">
        <v>5.8158438080999995</v>
      </c>
      <c r="S10" s="762">
        <v>5.020782039</v>
      </c>
      <c r="T10" s="763">
        <v>4.1856196903</v>
      </c>
      <c r="U10" s="764">
        <v>11.691925870499999</v>
      </c>
      <c r="V10" s="764">
        <v>9.206401729300001</v>
      </c>
      <c r="W10" s="765">
        <v>20.898327599799998</v>
      </c>
    </row>
    <row r="11" spans="1:23" ht="23.25" customHeight="1">
      <c r="A11" s="33"/>
      <c r="B11" s="53" t="s">
        <v>15</v>
      </c>
      <c r="C11" s="785"/>
      <c r="D11" s="786"/>
      <c r="E11" s="787"/>
      <c r="F11" s="788"/>
      <c r="G11" s="789">
        <v>41</v>
      </c>
      <c r="H11" s="789">
        <v>46</v>
      </c>
      <c r="I11" s="790">
        <v>87</v>
      </c>
      <c r="J11" s="791">
        <v>17.853537231999997</v>
      </c>
      <c r="K11" s="792">
        <v>17.8472144716</v>
      </c>
      <c r="L11" s="793">
        <v>21.1392482964</v>
      </c>
      <c r="M11" s="794">
        <v>17.02</v>
      </c>
      <c r="N11" s="795">
        <v>35.7007517036</v>
      </c>
      <c r="O11" s="795">
        <v>38.1592482964</v>
      </c>
      <c r="P11" s="796">
        <v>73.86</v>
      </c>
      <c r="Q11" s="797">
        <v>17.2553597972</v>
      </c>
      <c r="R11" s="798">
        <v>16.344476556400004</v>
      </c>
      <c r="S11" s="799">
        <v>17.9562901206</v>
      </c>
      <c r="T11" s="800">
        <v>15.748833065399994</v>
      </c>
      <c r="U11" s="801">
        <v>33.599836353600004</v>
      </c>
      <c r="V11" s="801">
        <v>33.705123185999994</v>
      </c>
      <c r="W11" s="802">
        <v>67.30495953959999</v>
      </c>
    </row>
    <row r="12" spans="1:23" ht="23.25" customHeight="1" thickBot="1">
      <c r="A12" s="54"/>
      <c r="B12" s="55" t="s">
        <v>16</v>
      </c>
      <c r="C12" s="766"/>
      <c r="D12" s="767"/>
      <c r="E12" s="768"/>
      <c r="F12" s="769"/>
      <c r="G12" s="770">
        <v>3</v>
      </c>
      <c r="H12" s="770">
        <v>4</v>
      </c>
      <c r="I12" s="771">
        <v>7</v>
      </c>
      <c r="J12" s="772">
        <v>1.0218956</v>
      </c>
      <c r="K12" s="773">
        <v>1.58832729</v>
      </c>
      <c r="L12" s="774">
        <v>2.38977711</v>
      </c>
      <c r="M12" s="775">
        <v>1.77</v>
      </c>
      <c r="N12" s="776">
        <v>2.61022289</v>
      </c>
      <c r="O12" s="776">
        <v>4.15977711</v>
      </c>
      <c r="P12" s="777">
        <v>6.77</v>
      </c>
      <c r="Q12" s="778">
        <v>0.90168</v>
      </c>
      <c r="R12" s="779">
        <v>1.1189099999999998</v>
      </c>
      <c r="S12" s="780">
        <v>0.5460900000000001</v>
      </c>
      <c r="T12" s="781">
        <v>1.4336000000000002</v>
      </c>
      <c r="U12" s="782">
        <v>2.02059</v>
      </c>
      <c r="V12" s="782">
        <v>1.9796900000000002</v>
      </c>
      <c r="W12" s="783">
        <v>4.00028</v>
      </c>
    </row>
    <row r="13" spans="1:23" ht="23.25" customHeight="1" thickBot="1" thickTop="1">
      <c r="A13" s="56" t="s">
        <v>17</v>
      </c>
      <c r="B13" s="57"/>
      <c r="C13" s="803"/>
      <c r="D13" s="804"/>
      <c r="E13" s="805"/>
      <c r="F13" s="806"/>
      <c r="G13" s="807">
        <v>296</v>
      </c>
      <c r="H13" s="807">
        <v>349</v>
      </c>
      <c r="I13" s="808">
        <v>645</v>
      </c>
      <c r="J13" s="809">
        <v>142.449669877</v>
      </c>
      <c r="K13" s="810">
        <v>154.65172641159995</v>
      </c>
      <c r="L13" s="811">
        <v>175.49860371140002</v>
      </c>
      <c r="M13" s="812">
        <v>160.99</v>
      </c>
      <c r="N13" s="813">
        <v>297.1013962885999</v>
      </c>
      <c r="O13" s="813">
        <v>336.48860371140006</v>
      </c>
      <c r="P13" s="814">
        <v>633.59</v>
      </c>
      <c r="Q13" s="815">
        <v>146.6206143233</v>
      </c>
      <c r="R13" s="816">
        <v>180.0817834975</v>
      </c>
      <c r="S13" s="817">
        <v>160.83465929899995</v>
      </c>
      <c r="T13" s="818">
        <v>148.3863913926</v>
      </c>
      <c r="U13" s="819">
        <v>326.70239782080006</v>
      </c>
      <c r="V13" s="819">
        <v>309.22105069159994</v>
      </c>
      <c r="W13" s="820">
        <v>635.9234485124</v>
      </c>
    </row>
    <row r="14" spans="1:23" ht="13.5" customHeight="1" thickBot="1">
      <c r="A14" s="188"/>
      <c r="B14" s="188"/>
      <c r="C14" s="912"/>
      <c r="D14" s="912"/>
      <c r="E14" s="912"/>
      <c r="F14" s="912"/>
      <c r="G14" s="912"/>
      <c r="H14" s="912"/>
      <c r="I14" s="912"/>
      <c r="J14" s="700"/>
      <c r="K14" s="700"/>
      <c r="L14" s="700"/>
      <c r="M14" s="700"/>
      <c r="N14" s="700"/>
      <c r="O14" s="700"/>
      <c r="P14" s="700"/>
      <c r="Q14" s="700"/>
      <c r="R14" s="61"/>
      <c r="S14" s="61"/>
      <c r="T14" s="61"/>
      <c r="U14" s="61"/>
      <c r="V14" s="61"/>
      <c r="W14" s="61"/>
    </row>
    <row r="15" spans="1:23" ht="23.25" customHeight="1" thickBot="1">
      <c r="A15" s="1460" t="s">
        <v>18</v>
      </c>
      <c r="B15" s="1472"/>
      <c r="C15" s="925" t="s">
        <v>67</v>
      </c>
      <c r="D15" s="926" t="s">
        <v>68</v>
      </c>
      <c r="E15" s="932" t="s">
        <v>69</v>
      </c>
      <c r="F15" s="565" t="s">
        <v>70</v>
      </c>
      <c r="G15" s="564" t="s">
        <v>71</v>
      </c>
      <c r="H15" s="564" t="s">
        <v>72</v>
      </c>
      <c r="I15" s="565" t="s">
        <v>73</v>
      </c>
      <c r="J15" s="134" t="s">
        <v>80</v>
      </c>
      <c r="K15" s="10" t="s">
        <v>79</v>
      </c>
      <c r="L15" s="927" t="s">
        <v>88</v>
      </c>
      <c r="M15" s="131" t="s">
        <v>89</v>
      </c>
      <c r="N15" s="9" t="s">
        <v>81</v>
      </c>
      <c r="O15" s="9" t="s">
        <v>90</v>
      </c>
      <c r="P15" s="131" t="s">
        <v>91</v>
      </c>
      <c r="Q15" s="931" t="s">
        <v>43</v>
      </c>
      <c r="R15" s="928" t="s">
        <v>79</v>
      </c>
      <c r="S15" s="929" t="s">
        <v>45</v>
      </c>
      <c r="T15" s="930" t="s">
        <v>46</v>
      </c>
      <c r="U15" s="7" t="s">
        <v>44</v>
      </c>
      <c r="V15" s="7" t="s">
        <v>47</v>
      </c>
      <c r="W15" s="7" t="s">
        <v>48</v>
      </c>
    </row>
    <row r="16" spans="1:23" ht="23.25" customHeight="1" thickTop="1">
      <c r="A16" s="63" t="s">
        <v>5</v>
      </c>
      <c r="B16" s="249"/>
      <c r="C16" s="1055"/>
      <c r="D16" s="701"/>
      <c r="E16" s="701"/>
      <c r="F16" s="1056"/>
      <c r="G16" s="957">
        <f>+'営業利益CP別'!G10</f>
        <v>25</v>
      </c>
      <c r="H16" s="957">
        <f>+'営業利益CP別'!H10</f>
        <v>35</v>
      </c>
      <c r="I16" s="957">
        <f>+'営業利益CP別'!I10</f>
        <v>60</v>
      </c>
      <c r="J16" s="1059">
        <f>+'営業利益CP別'!J10</f>
        <v>16.46</v>
      </c>
      <c r="K16" s="1060">
        <f>+'営業利益CP別'!K10</f>
        <v>24.26</v>
      </c>
      <c r="L16" s="1060">
        <f>+'営業利益CP別'!L10</f>
        <v>22.19</v>
      </c>
      <c r="M16" s="1061">
        <f>+'営業利益CP別'!M10</f>
        <v>7.64</v>
      </c>
      <c r="N16" s="734">
        <f>+'営業利益CP別'!N10</f>
        <v>40.72</v>
      </c>
      <c r="O16" s="734">
        <f>+'営業利益CP別'!O10</f>
        <v>29.83</v>
      </c>
      <c r="P16" s="734">
        <f>+'営業利益CP別'!P10</f>
        <v>70.55</v>
      </c>
      <c r="Q16" s="1063">
        <f>+'営業利益CP別'!Q10</f>
        <v>2.5566600000000106</v>
      </c>
      <c r="R16" s="1064">
        <f>+'営業利益CP別'!R10</f>
        <v>29.72333999999999</v>
      </c>
      <c r="S16" s="1064">
        <f>+'営業利益CP別'!S10</f>
        <v>10.97</v>
      </c>
      <c r="T16" s="706">
        <f>+'営業利益CP別'!T10</f>
        <v>4.42</v>
      </c>
      <c r="U16" s="737">
        <f>+'営業利益CP別'!U10</f>
        <v>32.28</v>
      </c>
      <c r="V16" s="737">
        <f>+'営業利益CP別'!V10</f>
        <v>15.39</v>
      </c>
      <c r="W16" s="737">
        <f>+'営業利益CP別'!W10</f>
        <v>47.67</v>
      </c>
    </row>
    <row r="17" spans="1:23" ht="23.25" customHeight="1" thickBot="1">
      <c r="A17" s="250" t="s">
        <v>36</v>
      </c>
      <c r="B17" s="251"/>
      <c r="C17" s="1081"/>
      <c r="D17" s="708"/>
      <c r="E17" s="708"/>
      <c r="F17" s="1082"/>
      <c r="G17" s="1075">
        <f aca="true" t="shared" si="0" ref="G17:W17">+G16/G13</f>
        <v>0.08445945945945946</v>
      </c>
      <c r="H17" s="1075">
        <f t="shared" si="0"/>
        <v>0.10028653295128939</v>
      </c>
      <c r="I17" s="1075">
        <f t="shared" si="0"/>
        <v>0.09302325581395349</v>
      </c>
      <c r="J17" s="1079">
        <f t="shared" si="0"/>
        <v>0.11554958333152053</v>
      </c>
      <c r="K17" s="710">
        <f t="shared" si="0"/>
        <v>0.1568686012300496</v>
      </c>
      <c r="L17" s="710">
        <f t="shared" si="0"/>
        <v>0.12643975240105335</v>
      </c>
      <c r="M17" s="1080">
        <f t="shared" si="0"/>
        <v>0.04745636374930119</v>
      </c>
      <c r="N17" s="709">
        <f t="shared" si="0"/>
        <v>0.13705758541923913</v>
      </c>
      <c r="O17" s="709">
        <f t="shared" si="0"/>
        <v>0.0886508478176712</v>
      </c>
      <c r="P17" s="709">
        <f t="shared" si="0"/>
        <v>0.11134961094714246</v>
      </c>
      <c r="Q17" s="1076">
        <f t="shared" si="0"/>
        <v>0.01743724790541764</v>
      </c>
      <c r="R17" s="1078">
        <f t="shared" si="0"/>
        <v>0.1650546736195148</v>
      </c>
      <c r="S17" s="1078">
        <f t="shared" si="0"/>
        <v>0.06820669156643783</v>
      </c>
      <c r="T17" s="1077">
        <f t="shared" si="0"/>
        <v>0.02978709811943324</v>
      </c>
      <c r="U17" s="1074">
        <f t="shared" si="0"/>
        <v>0.09880551907582247</v>
      </c>
      <c r="V17" s="1074">
        <f t="shared" si="0"/>
        <v>0.04977022090048177</v>
      </c>
      <c r="W17" s="1074">
        <f t="shared" si="0"/>
        <v>0.07496185289520815</v>
      </c>
    </row>
    <row r="18" spans="17:23" ht="20.25" customHeight="1" thickBot="1">
      <c r="Q18" s="148"/>
      <c r="R18" s="148"/>
      <c r="S18" s="148"/>
      <c r="T18" s="148"/>
      <c r="U18" s="148"/>
      <c r="V18" s="148"/>
      <c r="W18" s="149" t="s">
        <v>20</v>
      </c>
    </row>
    <row r="19" spans="8:23" ht="23.25" customHeight="1">
      <c r="H19" s="66"/>
      <c r="I19" s="132"/>
      <c r="J19" s="1433" t="str">
        <f>'全社連結PL'!$J$32</f>
        <v>2011年3月期計画　と　2010年3月期実績との比較</v>
      </c>
      <c r="K19" s="1433"/>
      <c r="L19" s="1433"/>
      <c r="M19" s="1433"/>
      <c r="N19" s="1433"/>
      <c r="O19" s="1433"/>
      <c r="P19" s="1434"/>
      <c r="Q19" s="1473" t="str">
        <f>'全社連結PL'!$Q$32</f>
        <v>2010年3月期実績　と　2009年3月期実績との比較</v>
      </c>
      <c r="R19" s="1473"/>
      <c r="S19" s="1473"/>
      <c r="T19" s="1473"/>
      <c r="U19" s="1473"/>
      <c r="V19" s="1473"/>
      <c r="W19" s="1474"/>
    </row>
    <row r="20" spans="8:23" ht="23.25" customHeight="1" thickBot="1">
      <c r="H20" s="1426" t="str">
        <f>A3</f>
        <v>HCB</v>
      </c>
      <c r="I20" s="1443"/>
      <c r="J20" s="1417"/>
      <c r="K20" s="1417"/>
      <c r="L20" s="1417"/>
      <c r="M20" s="1417"/>
      <c r="N20" s="1418"/>
      <c r="O20" s="1418"/>
      <c r="P20" s="1419"/>
      <c r="Q20" s="1430"/>
      <c r="R20" s="1430"/>
      <c r="S20" s="1430"/>
      <c r="T20" s="1430"/>
      <c r="U20" s="1429"/>
      <c r="V20" s="1430"/>
      <c r="W20" s="1431"/>
    </row>
    <row r="21" spans="8:23" ht="23.25" customHeight="1" thickBot="1">
      <c r="H21" s="1423" t="s">
        <v>10</v>
      </c>
      <c r="I21" s="1415"/>
      <c r="J21" s="477" t="s">
        <v>127</v>
      </c>
      <c r="K21" s="130" t="s">
        <v>128</v>
      </c>
      <c r="L21" s="207" t="s">
        <v>129</v>
      </c>
      <c r="M21" s="130" t="s">
        <v>130</v>
      </c>
      <c r="N21" s="9" t="s">
        <v>131</v>
      </c>
      <c r="O21" s="9" t="s">
        <v>132</v>
      </c>
      <c r="P21" s="131" t="s">
        <v>133</v>
      </c>
      <c r="Q21" s="404" t="s">
        <v>43</v>
      </c>
      <c r="R21" s="1033" t="s">
        <v>79</v>
      </c>
      <c r="S21" s="197" t="s">
        <v>45</v>
      </c>
      <c r="T21" s="405" t="s">
        <v>46</v>
      </c>
      <c r="U21" s="7" t="s">
        <v>44</v>
      </c>
      <c r="V21" s="7" t="s">
        <v>47</v>
      </c>
      <c r="W21" s="7" t="s">
        <v>48</v>
      </c>
    </row>
    <row r="22" spans="8:24" ht="23.25" customHeight="1" thickTop="1">
      <c r="H22" s="35" t="s">
        <v>11</v>
      </c>
      <c r="I22" s="36"/>
      <c r="J22" s="1324"/>
      <c r="K22" s="1273"/>
      <c r="L22" s="1273"/>
      <c r="M22" s="1274"/>
      <c r="N22" s="156">
        <f aca="true" t="shared" si="1" ref="N22:P29">G6/N6</f>
        <v>0.9865513606206845</v>
      </c>
      <c r="O22" s="156">
        <f t="shared" si="1"/>
        <v>1.0073521586029195</v>
      </c>
      <c r="P22" s="156">
        <f t="shared" si="1"/>
        <v>0.997160627366144</v>
      </c>
      <c r="Q22" s="368">
        <f aca="true" t="shared" si="2" ref="Q22:Q28">+J6/Q6</f>
        <v>1.1703408253851582</v>
      </c>
      <c r="R22" s="206">
        <f aca="true" t="shared" si="3" ref="R22:U29">+K6/R6</f>
        <v>0.8916214879458906</v>
      </c>
      <c r="S22" s="206">
        <f t="shared" si="3"/>
        <v>1.1754486159957416</v>
      </c>
      <c r="T22" s="72">
        <f t="shared" si="3"/>
        <v>1.0312837097755594</v>
      </c>
      <c r="U22" s="73">
        <f>+N6/U6</f>
        <v>1.003615657569769</v>
      </c>
      <c r="V22" s="73">
        <f aca="true" t="shared" si="4" ref="V22:W29">+O6/V6</f>
        <v>1.1023562349493672</v>
      </c>
      <c r="W22" s="370">
        <f t="shared" si="4"/>
        <v>1.051661411304492</v>
      </c>
      <c r="X22" s="115"/>
    </row>
    <row r="23" spans="8:23" ht="23.25" customHeight="1" thickBot="1">
      <c r="H23" s="40" t="s">
        <v>12</v>
      </c>
      <c r="I23" s="41"/>
      <c r="J23" s="1325"/>
      <c r="K23" s="1270"/>
      <c r="L23" s="1270"/>
      <c r="M23" s="1271"/>
      <c r="N23" s="157">
        <f t="shared" si="1"/>
        <v>1.0055732123474357</v>
      </c>
      <c r="O23" s="157">
        <f t="shared" si="1"/>
        <v>1.0614339915364897</v>
      </c>
      <c r="P23" s="157">
        <f t="shared" si="1"/>
        <v>1.0362694300518134</v>
      </c>
      <c r="Q23" s="389">
        <f t="shared" si="2"/>
        <v>0.8413273636168077</v>
      </c>
      <c r="R23" s="342">
        <f t="shared" si="3"/>
        <v>0.8285070299273608</v>
      </c>
      <c r="S23" s="342">
        <f t="shared" si="3"/>
        <v>1.0302556335732307</v>
      </c>
      <c r="T23" s="337">
        <f t="shared" si="3"/>
        <v>1.1320786085337555</v>
      </c>
      <c r="U23" s="70">
        <f t="shared" si="3"/>
        <v>0.8347378218807959</v>
      </c>
      <c r="V23" s="70">
        <f t="shared" si="4"/>
        <v>1.0769232232500987</v>
      </c>
      <c r="W23" s="392">
        <f t="shared" si="4"/>
        <v>0.9524382133184282</v>
      </c>
    </row>
    <row r="24" spans="8:23" ht="23.25" customHeight="1" thickTop="1">
      <c r="H24" s="45"/>
      <c r="I24" s="46" t="s">
        <v>13</v>
      </c>
      <c r="J24" s="1324"/>
      <c r="K24" s="1273"/>
      <c r="L24" s="1273"/>
      <c r="M24" s="1274"/>
      <c r="N24" s="158">
        <f t="shared" si="1"/>
        <v>0.9287085741507172</v>
      </c>
      <c r="O24" s="158">
        <f t="shared" si="1"/>
        <v>0.9838008419384892</v>
      </c>
      <c r="P24" s="158">
        <f t="shared" si="1"/>
        <v>0.9578722217055705</v>
      </c>
      <c r="Q24" s="368">
        <f t="shared" si="2"/>
        <v>0.9108504259856246</v>
      </c>
      <c r="R24" s="206">
        <f t="shared" si="3"/>
        <v>0.7669406174358085</v>
      </c>
      <c r="S24" s="206">
        <f t="shared" si="3"/>
        <v>0.9439623053501459</v>
      </c>
      <c r="T24" s="72">
        <f t="shared" si="3"/>
        <v>0.9847324771383865</v>
      </c>
      <c r="U24" s="73">
        <f t="shared" si="3"/>
        <v>0.8318910978602249</v>
      </c>
      <c r="V24" s="73">
        <f t="shared" si="4"/>
        <v>0.964302482235791</v>
      </c>
      <c r="W24" s="370">
        <f t="shared" si="4"/>
        <v>0.8970995467930356</v>
      </c>
    </row>
    <row r="25" spans="8:23" ht="23.25" customHeight="1">
      <c r="H25" s="50"/>
      <c r="I25" s="51" t="s">
        <v>14</v>
      </c>
      <c r="J25" s="1336"/>
      <c r="K25" s="1260"/>
      <c r="L25" s="1260"/>
      <c r="M25" s="1261"/>
      <c r="N25" s="158">
        <f t="shared" si="1"/>
        <v>0.9771283956665779</v>
      </c>
      <c r="O25" s="158">
        <f t="shared" si="1"/>
        <v>1.0329158753478525</v>
      </c>
      <c r="P25" s="158">
        <f t="shared" si="1"/>
        <v>1.009941612750513</v>
      </c>
      <c r="Q25" s="369">
        <f t="shared" si="2"/>
        <v>0.6785542241577291</v>
      </c>
      <c r="R25" s="289">
        <f t="shared" si="3"/>
        <v>0.7296967200322916</v>
      </c>
      <c r="S25" s="289">
        <f t="shared" si="3"/>
        <v>0.9579030048198013</v>
      </c>
      <c r="T25" s="288">
        <f t="shared" si="3"/>
        <v>1.2776106129208211</v>
      </c>
      <c r="U25" s="291">
        <f t="shared" si="3"/>
        <v>0.7041022000256069</v>
      </c>
      <c r="V25" s="291">
        <f t="shared" si="4"/>
        <v>1.0895316409714433</v>
      </c>
      <c r="W25" s="371">
        <f t="shared" si="4"/>
        <v>0.8891006210383817</v>
      </c>
    </row>
    <row r="26" spans="8:23" ht="23.25" customHeight="1">
      <c r="H26" s="52"/>
      <c r="I26" s="51" t="s">
        <v>22</v>
      </c>
      <c r="J26" s="1336"/>
      <c r="K26" s="1260"/>
      <c r="L26" s="1260"/>
      <c r="M26" s="1261"/>
      <c r="N26" s="158">
        <f t="shared" si="1"/>
        <v>0.9964323296626838</v>
      </c>
      <c r="O26" s="158">
        <f t="shared" si="1"/>
        <v>1.1853743318927357</v>
      </c>
      <c r="P26" s="158">
        <f t="shared" si="1"/>
        <v>1.0940919037199124</v>
      </c>
      <c r="Q26" s="369">
        <f t="shared" si="2"/>
        <v>0.9315659290102293</v>
      </c>
      <c r="R26" s="289">
        <f t="shared" si="3"/>
        <v>0.9569423155499407</v>
      </c>
      <c r="S26" s="289">
        <f t="shared" si="3"/>
        <v>1.2290147363634643</v>
      </c>
      <c r="T26" s="288">
        <f t="shared" si="3"/>
        <v>1.3474707253194707</v>
      </c>
      <c r="U26" s="291">
        <f t="shared" si="3"/>
        <v>0.9441887511324005</v>
      </c>
      <c r="V26" s="291">
        <f t="shared" si="4"/>
        <v>1.2828698400605216</v>
      </c>
      <c r="W26" s="371">
        <f t="shared" si="4"/>
        <v>1.0933889274574622</v>
      </c>
    </row>
    <row r="27" spans="8:23" ht="23.25" customHeight="1">
      <c r="H27" s="33"/>
      <c r="I27" s="53" t="s">
        <v>15</v>
      </c>
      <c r="J27" s="1336"/>
      <c r="K27" s="1260"/>
      <c r="L27" s="1260"/>
      <c r="M27" s="1261"/>
      <c r="N27" s="158">
        <f t="shared" si="1"/>
        <v>1.148435202160341</v>
      </c>
      <c r="O27" s="158">
        <f t="shared" si="1"/>
        <v>1.2054744800709218</v>
      </c>
      <c r="P27" s="158">
        <f t="shared" si="1"/>
        <v>1.1779041429731925</v>
      </c>
      <c r="Q27" s="369">
        <f t="shared" si="2"/>
        <v>1.0346661815128921</v>
      </c>
      <c r="R27" s="289">
        <f t="shared" si="3"/>
        <v>1.0919416360636873</v>
      </c>
      <c r="S27" s="289">
        <f t="shared" si="3"/>
        <v>1.1772614584873753</v>
      </c>
      <c r="T27" s="288">
        <f t="shared" si="3"/>
        <v>1.0807149919820247</v>
      </c>
      <c r="U27" s="291">
        <f t="shared" si="3"/>
        <v>1.0625275470954756</v>
      </c>
      <c r="V27" s="291">
        <f t="shared" si="4"/>
        <v>1.1321497947306154</v>
      </c>
      <c r="W27" s="371">
        <f t="shared" si="4"/>
        <v>1.0973931268251227</v>
      </c>
    </row>
    <row r="28" spans="8:23" ht="23.25" customHeight="1" thickBot="1">
      <c r="H28" s="54"/>
      <c r="I28" s="55" t="s">
        <v>16</v>
      </c>
      <c r="J28" s="1325"/>
      <c r="K28" s="1270"/>
      <c r="L28" s="1270"/>
      <c r="M28" s="1271"/>
      <c r="N28" s="159">
        <f t="shared" si="1"/>
        <v>1.1493271365802786</v>
      </c>
      <c r="O28" s="159">
        <f t="shared" si="1"/>
        <v>0.9615899828825203</v>
      </c>
      <c r="P28" s="159">
        <f t="shared" si="1"/>
        <v>1.0339734121122601</v>
      </c>
      <c r="Q28" s="389">
        <f t="shared" si="2"/>
        <v>1.1333240173897612</v>
      </c>
      <c r="R28" s="342">
        <f t="shared" si="3"/>
        <v>1.4195308737968204</v>
      </c>
      <c r="S28" s="342">
        <f t="shared" si="3"/>
        <v>4.37615980882272</v>
      </c>
      <c r="T28" s="337">
        <f t="shared" si="3"/>
        <v>1.2346540178571428</v>
      </c>
      <c r="U28" s="70">
        <f>+N12/U12</f>
        <v>1.2918122380096904</v>
      </c>
      <c r="V28" s="70">
        <f t="shared" si="4"/>
        <v>2.1012265102111947</v>
      </c>
      <c r="W28" s="392">
        <f t="shared" si="4"/>
        <v>1.6923815332926693</v>
      </c>
    </row>
    <row r="29" spans="8:23" ht="23.25" customHeight="1" thickBot="1" thickTop="1">
      <c r="H29" s="56" t="s">
        <v>17</v>
      </c>
      <c r="I29" s="57"/>
      <c r="J29" s="1331"/>
      <c r="K29" s="1331"/>
      <c r="L29" s="1279"/>
      <c r="M29" s="1280"/>
      <c r="N29" s="160">
        <f t="shared" si="1"/>
        <v>0.996292860611365</v>
      </c>
      <c r="O29" s="160">
        <f t="shared" si="1"/>
        <v>1.0371822289093948</v>
      </c>
      <c r="P29" s="160">
        <f t="shared" si="1"/>
        <v>1.0180084912956329</v>
      </c>
      <c r="Q29" s="390">
        <v>0.971</v>
      </c>
      <c r="R29" s="343">
        <f t="shared" si="3"/>
        <v>0.8587860660195368</v>
      </c>
      <c r="S29" s="343">
        <f t="shared" si="3"/>
        <v>1.0911740322410175</v>
      </c>
      <c r="T29" s="338">
        <f t="shared" si="3"/>
        <v>1.0849377661193569</v>
      </c>
      <c r="U29" s="78">
        <f t="shared" si="3"/>
        <v>0.9093945997040505</v>
      </c>
      <c r="V29" s="78">
        <f t="shared" si="4"/>
        <v>1.0881814254198214</v>
      </c>
      <c r="W29" s="391">
        <f t="shared" si="4"/>
        <v>0.9963306141362478</v>
      </c>
    </row>
    <row r="30" spans="8:23" ht="9.75" customHeight="1" thickBot="1">
      <c r="H30" s="61"/>
      <c r="I30" s="61"/>
      <c r="J30" s="161"/>
      <c r="K30" s="161"/>
      <c r="L30" s="161"/>
      <c r="M30" s="161"/>
      <c r="N30" s="161"/>
      <c r="O30" s="161"/>
      <c r="P30" s="161"/>
      <c r="Q30" s="8"/>
      <c r="R30" s="8"/>
      <c r="S30" s="8"/>
      <c r="T30" s="8"/>
      <c r="U30" s="8"/>
      <c r="V30" s="8"/>
      <c r="W30" s="8"/>
    </row>
    <row r="31" spans="8:23" ht="23.25" customHeight="1" thickBot="1">
      <c r="H31" s="1460" t="s">
        <v>18</v>
      </c>
      <c r="I31" s="1461"/>
      <c r="J31" s="134" t="s">
        <v>134</v>
      </c>
      <c r="K31" s="10" t="s">
        <v>135</v>
      </c>
      <c r="L31" s="927" t="s">
        <v>136</v>
      </c>
      <c r="M31" s="131" t="s">
        <v>137</v>
      </c>
      <c r="N31" s="131" t="s">
        <v>138</v>
      </c>
      <c r="O31" s="9" t="s">
        <v>139</v>
      </c>
      <c r="P31" s="131" t="s">
        <v>140</v>
      </c>
      <c r="Q31" s="404" t="s">
        <v>43</v>
      </c>
      <c r="R31" s="1033" t="s">
        <v>79</v>
      </c>
      <c r="S31" s="197" t="s">
        <v>45</v>
      </c>
      <c r="T31" s="405" t="s">
        <v>46</v>
      </c>
      <c r="U31" s="7" t="s">
        <v>44</v>
      </c>
      <c r="V31" s="7" t="s">
        <v>47</v>
      </c>
      <c r="W31" s="7" t="s">
        <v>48</v>
      </c>
    </row>
    <row r="32" spans="8:23" ht="23.25" customHeight="1" thickBot="1" thickTop="1">
      <c r="H32" s="195" t="s">
        <v>5</v>
      </c>
      <c r="I32" s="196"/>
      <c r="J32" s="1278"/>
      <c r="K32" s="1279"/>
      <c r="L32" s="1279"/>
      <c r="M32" s="1337"/>
      <c r="N32" s="821">
        <f>G16/N16</f>
        <v>0.6139489194499018</v>
      </c>
      <c r="O32" s="194">
        <f>H16/O16</f>
        <v>1.1733154542406974</v>
      </c>
      <c r="P32" s="194">
        <f>I16/P16</f>
        <v>0.8504606661941886</v>
      </c>
      <c r="Q32" s="343">
        <v>6.43</v>
      </c>
      <c r="R32" s="343">
        <f aca="true" t="shared" si="5" ref="R32:W32">+K16/R16</f>
        <v>0.8161936040835253</v>
      </c>
      <c r="S32" s="343">
        <f t="shared" si="5"/>
        <v>2.0227894257064722</v>
      </c>
      <c r="T32" s="338">
        <f t="shared" si="5"/>
        <v>1.7285067873303166</v>
      </c>
      <c r="U32" s="341">
        <f t="shared" si="5"/>
        <v>1.261462205700124</v>
      </c>
      <c r="V32" s="213">
        <f t="shared" si="5"/>
        <v>1.9382716049382713</v>
      </c>
      <c r="W32" s="341">
        <f t="shared" si="5"/>
        <v>1.4799664359135725</v>
      </c>
    </row>
    <row r="33" ht="13.5"/>
    <row r="34" ht="13.5"/>
  </sheetData>
  <mergeCells count="19">
    <mergeCell ref="Q2:W2"/>
    <mergeCell ref="A3:B3"/>
    <mergeCell ref="Q3:W3"/>
    <mergeCell ref="J2:P2"/>
    <mergeCell ref="J3:P3"/>
    <mergeCell ref="C2:I2"/>
    <mergeCell ref="C3:I3"/>
    <mergeCell ref="Q4:W4"/>
    <mergeCell ref="A5:B5"/>
    <mergeCell ref="A15:B15"/>
    <mergeCell ref="Q19:W19"/>
    <mergeCell ref="J19:P19"/>
    <mergeCell ref="C4:I4"/>
    <mergeCell ref="J4:P4"/>
    <mergeCell ref="H31:I31"/>
    <mergeCell ref="H20:I20"/>
    <mergeCell ref="Q20:W20"/>
    <mergeCell ref="H21:I21"/>
    <mergeCell ref="J20:P20"/>
  </mergeCells>
  <printOptions/>
  <pageMargins left="0.35433070866141736" right="0.2755905511811024" top="0.64" bottom="0.1968503937007874" header="0.5118110236220472" footer="0.35433070866141736"/>
  <pageSetup horizontalDpi="600" verticalDpi="600" orientation="landscape" paperSize="9" scale="70" r:id="rId4"/>
  <headerFooter alignWithMargins="0">
    <oddFooter>&amp;C７&amp;R2010年3月期　データ集 HCB</oddFooter>
  </headerFooter>
  <ignoredErrors>
    <ignoredError sqref="X13:X17" formulaRange="1"/>
  </ignoredErrors>
  <drawing r:id="rId3"/>
  <legacyDrawing r:id="rId2"/>
</worksheet>
</file>

<file path=xl/worksheets/sheet8.xml><?xml version="1.0" encoding="utf-8"?>
<worksheet xmlns="http://schemas.openxmlformats.org/spreadsheetml/2006/main" xmlns:r="http://schemas.openxmlformats.org/officeDocument/2006/relationships">
  <dimension ref="A1:X32"/>
  <sheetViews>
    <sheetView tabSelected="1" zoomScale="75" zoomScaleNormal="75" workbookViewId="0" topLeftCell="G13">
      <selection activeCell="X39" sqref="X39"/>
    </sheetView>
  </sheetViews>
  <sheetFormatPr defaultColWidth="9.00390625" defaultRowHeight="13.5"/>
  <cols>
    <col min="1" max="1" width="8.625" style="32" customWidth="1"/>
    <col min="2" max="2" width="9.625" style="32" customWidth="1"/>
    <col min="3" max="16" width="8.625" style="32" customWidth="1"/>
    <col min="17" max="17" width="10.375" style="32" bestFit="1" customWidth="1"/>
    <col min="18" max="20" width="8.625" style="32" customWidth="1"/>
    <col min="21" max="21" width="9.625" style="32" customWidth="1"/>
    <col min="22" max="23" width="8.625" style="32" customWidth="1"/>
    <col min="24" max="16384" width="9.00390625" style="32" customWidth="1"/>
  </cols>
  <sheetData>
    <row r="1" spans="1:23" s="30" customFormat="1" ht="14.25" thickBot="1">
      <c r="A1" s="28"/>
      <c r="B1" s="28"/>
      <c r="C1" s="28"/>
      <c r="D1" s="28"/>
      <c r="E1" s="28"/>
      <c r="F1" s="28"/>
      <c r="G1" s="28"/>
      <c r="H1" s="28"/>
      <c r="I1" s="28"/>
      <c r="J1" s="28"/>
      <c r="K1" s="28"/>
      <c r="L1" s="28"/>
      <c r="M1" s="28"/>
      <c r="N1" s="28"/>
      <c r="O1" s="28"/>
      <c r="P1" s="28"/>
      <c r="Q1" s="28"/>
      <c r="R1" s="28"/>
      <c r="S1" s="28"/>
      <c r="T1" s="28"/>
      <c r="U1" s="28"/>
      <c r="V1" s="28"/>
      <c r="W1" s="29" t="s">
        <v>0</v>
      </c>
    </row>
    <row r="2" spans="1:23" ht="15.75">
      <c r="A2" s="11"/>
      <c r="B2" s="31"/>
      <c r="C2" s="1448" t="str">
        <f>'全社連結PL'!$C$2</f>
        <v>2011年3月期　</v>
      </c>
      <c r="D2" s="1449"/>
      <c r="E2" s="1449"/>
      <c r="F2" s="1449"/>
      <c r="G2" s="1449"/>
      <c r="H2" s="1449"/>
      <c r="I2" s="1481"/>
      <c r="J2" s="1432" t="str">
        <f>'全社連結PL'!$J$2</f>
        <v>2010年3月期　</v>
      </c>
      <c r="K2" s="1433"/>
      <c r="L2" s="1433"/>
      <c r="M2" s="1433"/>
      <c r="N2" s="1433"/>
      <c r="O2" s="1433"/>
      <c r="P2" s="1434"/>
      <c r="Q2" s="1424" t="str">
        <f>'全社連結PL'!$Q$2</f>
        <v>2009年3月期</v>
      </c>
      <c r="R2" s="1424"/>
      <c r="S2" s="1424"/>
      <c r="T2" s="1424"/>
      <c r="U2" s="1424"/>
      <c r="V2" s="1424"/>
      <c r="W2" s="1425"/>
    </row>
    <row r="3" spans="1:23" ht="21" customHeight="1">
      <c r="A3" s="1426" t="s">
        <v>19</v>
      </c>
      <c r="B3" s="1443"/>
      <c r="C3" s="1451" t="s">
        <v>66</v>
      </c>
      <c r="D3" s="1441"/>
      <c r="E3" s="1441"/>
      <c r="F3" s="1441"/>
      <c r="G3" s="1441"/>
      <c r="H3" s="1441"/>
      <c r="I3" s="1457"/>
      <c r="J3" s="1445" t="s">
        <v>1</v>
      </c>
      <c r="K3" s="1446"/>
      <c r="L3" s="1446"/>
      <c r="M3" s="1446"/>
      <c r="N3" s="1446"/>
      <c r="O3" s="1446"/>
      <c r="P3" s="1447"/>
      <c r="Q3" s="1430" t="s">
        <v>1</v>
      </c>
      <c r="R3" s="1430"/>
      <c r="S3" s="1430"/>
      <c r="T3" s="1430"/>
      <c r="U3" s="1430"/>
      <c r="V3" s="1430"/>
      <c r="W3" s="1431"/>
    </row>
    <row r="4" spans="1:23" ht="21" customHeight="1" thickBot="1">
      <c r="A4" s="33"/>
      <c r="B4" s="34"/>
      <c r="C4" s="1439"/>
      <c r="D4" s="1440"/>
      <c r="E4" s="1441"/>
      <c r="F4" s="1440"/>
      <c r="G4" s="1440"/>
      <c r="H4" s="1441"/>
      <c r="I4" s="1440"/>
      <c r="J4" s="1475"/>
      <c r="K4" s="1476"/>
      <c r="L4" s="1476"/>
      <c r="M4" s="1476"/>
      <c r="N4" s="1446"/>
      <c r="O4" s="1446"/>
      <c r="P4" s="1477"/>
      <c r="Q4" s="1470"/>
      <c r="R4" s="1470"/>
      <c r="S4" s="1471"/>
      <c r="T4" s="1470"/>
      <c r="U4" s="1470"/>
      <c r="V4" s="1471"/>
      <c r="W4" s="1410"/>
    </row>
    <row r="5" spans="1:23" ht="15" thickBot="1">
      <c r="A5" s="1423" t="s">
        <v>10</v>
      </c>
      <c r="B5" s="1415"/>
      <c r="C5" s="560" t="s">
        <v>67</v>
      </c>
      <c r="D5" s="561" t="s">
        <v>68</v>
      </c>
      <c r="E5" s="562" t="s">
        <v>69</v>
      </c>
      <c r="F5" s="563" t="s">
        <v>70</v>
      </c>
      <c r="G5" s="564" t="s">
        <v>71</v>
      </c>
      <c r="H5" s="565" t="s">
        <v>72</v>
      </c>
      <c r="I5" s="628" t="s">
        <v>73</v>
      </c>
      <c r="J5" s="155" t="s">
        <v>80</v>
      </c>
      <c r="K5" s="130" t="s">
        <v>79</v>
      </c>
      <c r="L5" s="476" t="s">
        <v>88</v>
      </c>
      <c r="M5" s="130" t="s">
        <v>89</v>
      </c>
      <c r="N5" s="9" t="s">
        <v>81</v>
      </c>
      <c r="O5" s="9" t="s">
        <v>90</v>
      </c>
      <c r="P5" s="131" t="s">
        <v>91</v>
      </c>
      <c r="Q5" s="5" t="s">
        <v>43</v>
      </c>
      <c r="R5" s="2" t="s">
        <v>79</v>
      </c>
      <c r="S5" s="197" t="s">
        <v>45</v>
      </c>
      <c r="T5" s="6" t="s">
        <v>46</v>
      </c>
      <c r="U5" s="7" t="s">
        <v>44</v>
      </c>
      <c r="V5" s="7" t="s">
        <v>47</v>
      </c>
      <c r="W5" s="7" t="s">
        <v>48</v>
      </c>
    </row>
    <row r="6" spans="1:23" ht="23.25" customHeight="1" thickTop="1">
      <c r="A6" s="35" t="s">
        <v>11</v>
      </c>
      <c r="B6" s="36"/>
      <c r="C6" s="748"/>
      <c r="D6" s="749"/>
      <c r="E6" s="750"/>
      <c r="F6" s="751"/>
      <c r="G6" s="752">
        <v>105</v>
      </c>
      <c r="H6" s="752">
        <v>125</v>
      </c>
      <c r="I6" s="822">
        <v>230</v>
      </c>
      <c r="J6" s="754">
        <v>55.284800229999995</v>
      </c>
      <c r="K6" s="755">
        <v>65.56519733</v>
      </c>
      <c r="L6" s="756">
        <v>55.41345568</v>
      </c>
      <c r="M6" s="757">
        <v>48.1</v>
      </c>
      <c r="N6" s="758">
        <v>120.84999755999999</v>
      </c>
      <c r="O6" s="758">
        <v>103.51345567999999</v>
      </c>
      <c r="P6" s="759">
        <v>224.36345323999998</v>
      </c>
      <c r="Q6" s="823">
        <v>73.63009915</v>
      </c>
      <c r="R6" s="761">
        <v>99.71225221</v>
      </c>
      <c r="S6" s="762">
        <v>76.99864357</v>
      </c>
      <c r="T6" s="763">
        <v>54.932529689999996</v>
      </c>
      <c r="U6" s="764">
        <v>173.34235136000004</v>
      </c>
      <c r="V6" s="764">
        <v>131.93117326</v>
      </c>
      <c r="W6" s="765">
        <v>305.27352462000005</v>
      </c>
    </row>
    <row r="7" spans="1:23" ht="23.25" customHeight="1" thickBot="1">
      <c r="A7" s="40" t="s">
        <v>12</v>
      </c>
      <c r="B7" s="41"/>
      <c r="C7" s="766"/>
      <c r="D7" s="767"/>
      <c r="E7" s="768"/>
      <c r="F7" s="769"/>
      <c r="G7" s="770">
        <v>109</v>
      </c>
      <c r="H7" s="770">
        <v>121</v>
      </c>
      <c r="I7" s="824">
        <v>230</v>
      </c>
      <c r="J7" s="772">
        <v>45.69916692</v>
      </c>
      <c r="K7" s="773">
        <v>52.26056769</v>
      </c>
      <c r="L7" s="774">
        <v>49.677152459999995</v>
      </c>
      <c r="M7" s="775">
        <v>41.12</v>
      </c>
      <c r="N7" s="776">
        <v>97.95973461</v>
      </c>
      <c r="O7" s="776">
        <v>90.79715246</v>
      </c>
      <c r="P7" s="777">
        <v>188.75688707</v>
      </c>
      <c r="Q7" s="825">
        <v>57.09857593577051</v>
      </c>
      <c r="R7" s="779">
        <v>61.068153705153826</v>
      </c>
      <c r="S7" s="780">
        <v>47.287277190000005</v>
      </c>
      <c r="T7" s="781">
        <v>31.694524449075647</v>
      </c>
      <c r="U7" s="782">
        <v>118.16672964092434</v>
      </c>
      <c r="V7" s="782">
        <v>78.98180163907566</v>
      </c>
      <c r="W7" s="783">
        <v>197.14853128000001</v>
      </c>
    </row>
    <row r="8" spans="1:23" ht="23.25" customHeight="1" thickTop="1">
      <c r="A8" s="45"/>
      <c r="B8" s="46" t="s">
        <v>13</v>
      </c>
      <c r="C8" s="748"/>
      <c r="D8" s="749"/>
      <c r="E8" s="784"/>
      <c r="F8" s="751"/>
      <c r="G8" s="752">
        <v>0</v>
      </c>
      <c r="H8" s="752">
        <v>0</v>
      </c>
      <c r="I8" s="822">
        <v>0</v>
      </c>
      <c r="J8" s="754">
        <v>0</v>
      </c>
      <c r="K8" s="755">
        <v>0</v>
      </c>
      <c r="L8" s="756">
        <v>0</v>
      </c>
      <c r="M8" s="757">
        <v>0</v>
      </c>
      <c r="N8" s="758">
        <v>0</v>
      </c>
      <c r="O8" s="758">
        <v>0</v>
      </c>
      <c r="P8" s="759">
        <v>0</v>
      </c>
      <c r="Q8" s="823">
        <v>0.09033140577051908</v>
      </c>
      <c r="R8" s="761">
        <v>0.18494887515383454</v>
      </c>
      <c r="S8" s="762">
        <v>0</v>
      </c>
      <c r="T8" s="763">
        <v>-0.27528028092435364</v>
      </c>
      <c r="U8" s="764">
        <v>0.27528028092435364</v>
      </c>
      <c r="V8" s="764">
        <v>-0.27528028092435364</v>
      </c>
      <c r="W8" s="765">
        <v>0</v>
      </c>
    </row>
    <row r="9" spans="1:23" ht="23.25" customHeight="1">
      <c r="A9" s="50"/>
      <c r="B9" s="51" t="s">
        <v>14</v>
      </c>
      <c r="C9" s="748"/>
      <c r="D9" s="749"/>
      <c r="E9" s="784"/>
      <c r="F9" s="751"/>
      <c r="G9" s="752">
        <v>0</v>
      </c>
      <c r="H9" s="752">
        <v>0</v>
      </c>
      <c r="I9" s="822">
        <v>0</v>
      </c>
      <c r="J9" s="754">
        <v>0</v>
      </c>
      <c r="K9" s="755">
        <v>0</v>
      </c>
      <c r="L9" s="756">
        <v>0</v>
      </c>
      <c r="M9" s="757">
        <v>0</v>
      </c>
      <c r="N9" s="758">
        <v>0</v>
      </c>
      <c r="O9" s="758">
        <v>0</v>
      </c>
      <c r="P9" s="759">
        <v>0</v>
      </c>
      <c r="Q9" s="823">
        <v>0</v>
      </c>
      <c r="R9" s="761">
        <v>0</v>
      </c>
      <c r="S9" s="762">
        <v>0</v>
      </c>
      <c r="T9" s="763">
        <v>0</v>
      </c>
      <c r="U9" s="764">
        <v>0</v>
      </c>
      <c r="V9" s="764">
        <v>0</v>
      </c>
      <c r="W9" s="765">
        <v>0</v>
      </c>
    </row>
    <row r="10" spans="1:23" ht="23.25" customHeight="1">
      <c r="A10" s="52"/>
      <c r="B10" s="51" t="s">
        <v>22</v>
      </c>
      <c r="C10" s="748"/>
      <c r="D10" s="749"/>
      <c r="E10" s="784"/>
      <c r="F10" s="751"/>
      <c r="G10" s="752">
        <v>0</v>
      </c>
      <c r="H10" s="752">
        <v>0</v>
      </c>
      <c r="I10" s="822">
        <v>0</v>
      </c>
      <c r="J10" s="754">
        <v>0</v>
      </c>
      <c r="K10" s="755">
        <v>0</v>
      </c>
      <c r="L10" s="756">
        <v>0</v>
      </c>
      <c r="M10" s="757">
        <v>0</v>
      </c>
      <c r="N10" s="758">
        <v>0</v>
      </c>
      <c r="O10" s="758">
        <v>0</v>
      </c>
      <c r="P10" s="759">
        <v>0</v>
      </c>
      <c r="Q10" s="823">
        <v>0</v>
      </c>
      <c r="R10" s="761">
        <v>0</v>
      </c>
      <c r="S10" s="762">
        <v>0</v>
      </c>
      <c r="T10" s="763">
        <v>0</v>
      </c>
      <c r="U10" s="764">
        <v>0</v>
      </c>
      <c r="V10" s="764">
        <v>0</v>
      </c>
      <c r="W10" s="765">
        <v>0</v>
      </c>
    </row>
    <row r="11" spans="1:23" ht="23.25" customHeight="1">
      <c r="A11" s="33"/>
      <c r="B11" s="53" t="s">
        <v>15</v>
      </c>
      <c r="C11" s="785"/>
      <c r="D11" s="786"/>
      <c r="E11" s="787"/>
      <c r="F11" s="788"/>
      <c r="G11" s="789">
        <v>101</v>
      </c>
      <c r="H11" s="789">
        <v>106</v>
      </c>
      <c r="I11" s="826">
        <v>207</v>
      </c>
      <c r="J11" s="791">
        <v>43.27</v>
      </c>
      <c r="K11" s="792">
        <v>48.71</v>
      </c>
      <c r="L11" s="793">
        <v>45.8</v>
      </c>
      <c r="M11" s="794">
        <v>37.52</v>
      </c>
      <c r="N11" s="795">
        <v>91.98</v>
      </c>
      <c r="O11" s="795">
        <v>83.32</v>
      </c>
      <c r="P11" s="796">
        <v>175.3</v>
      </c>
      <c r="Q11" s="827">
        <v>47.982402439999994</v>
      </c>
      <c r="R11" s="798">
        <v>53.366289269999996</v>
      </c>
      <c r="S11" s="799">
        <v>41.04596082</v>
      </c>
      <c r="T11" s="800">
        <v>27.74387156</v>
      </c>
      <c r="U11" s="801">
        <v>101.34869170999998</v>
      </c>
      <c r="V11" s="801">
        <v>68.78983238</v>
      </c>
      <c r="W11" s="802">
        <v>170.13852409</v>
      </c>
    </row>
    <row r="12" spans="1:23" ht="23.25" customHeight="1" thickBot="1">
      <c r="A12" s="54"/>
      <c r="B12" s="55" t="s">
        <v>16</v>
      </c>
      <c r="C12" s="766"/>
      <c r="D12" s="767"/>
      <c r="E12" s="768"/>
      <c r="F12" s="769"/>
      <c r="G12" s="770">
        <v>8</v>
      </c>
      <c r="H12" s="770">
        <v>15</v>
      </c>
      <c r="I12" s="824">
        <v>23</v>
      </c>
      <c r="J12" s="772">
        <v>2.42916692</v>
      </c>
      <c r="K12" s="773">
        <v>3.5505676899999994</v>
      </c>
      <c r="L12" s="774">
        <v>3.87715246</v>
      </c>
      <c r="M12" s="775">
        <v>3.6</v>
      </c>
      <c r="N12" s="776">
        <v>5.9797346099999995</v>
      </c>
      <c r="O12" s="776">
        <v>7.47715246</v>
      </c>
      <c r="P12" s="777">
        <v>13.45688707</v>
      </c>
      <c r="Q12" s="825">
        <v>9.02584209</v>
      </c>
      <c r="R12" s="779">
        <v>7.51691556</v>
      </c>
      <c r="S12" s="780">
        <v>6.241316370000001</v>
      </c>
      <c r="T12" s="781">
        <v>4.225933170000002</v>
      </c>
      <c r="U12" s="782">
        <v>16.54275765</v>
      </c>
      <c r="V12" s="782">
        <v>10.467249540000003</v>
      </c>
      <c r="W12" s="783">
        <v>27.01000719</v>
      </c>
    </row>
    <row r="13" spans="1:23" ht="23.25" customHeight="1" thickBot="1" thickTop="1">
      <c r="A13" s="56" t="s">
        <v>17</v>
      </c>
      <c r="B13" s="57"/>
      <c r="C13" s="803"/>
      <c r="D13" s="804"/>
      <c r="E13" s="805"/>
      <c r="F13" s="806"/>
      <c r="G13" s="807">
        <v>214</v>
      </c>
      <c r="H13" s="807">
        <v>246</v>
      </c>
      <c r="I13" s="828">
        <v>460</v>
      </c>
      <c r="J13" s="809">
        <v>100.98396715</v>
      </c>
      <c r="K13" s="810">
        <v>117.82576502</v>
      </c>
      <c r="L13" s="811">
        <v>105.09060814</v>
      </c>
      <c r="M13" s="812">
        <v>89.22</v>
      </c>
      <c r="N13" s="813">
        <v>218.80973217000002</v>
      </c>
      <c r="O13" s="813">
        <v>194.31060814</v>
      </c>
      <c r="P13" s="814">
        <v>413.12034030999996</v>
      </c>
      <c r="Q13" s="829">
        <v>130.72867508577053</v>
      </c>
      <c r="R13" s="816">
        <v>160.78040591515384</v>
      </c>
      <c r="S13" s="817">
        <v>124.28592076000001</v>
      </c>
      <c r="T13" s="818">
        <v>86.62705413907564</v>
      </c>
      <c r="U13" s="819">
        <v>291.50908100092437</v>
      </c>
      <c r="V13" s="819">
        <v>210.91297489907564</v>
      </c>
      <c r="W13" s="820">
        <v>502.42205590000003</v>
      </c>
    </row>
    <row r="14" spans="1:23" ht="13.5" customHeight="1" thickBot="1">
      <c r="A14" s="188"/>
      <c r="B14" s="188"/>
      <c r="C14" s="912"/>
      <c r="D14" s="912"/>
      <c r="E14" s="912"/>
      <c r="F14" s="912"/>
      <c r="G14" s="912"/>
      <c r="H14" s="912"/>
      <c r="I14" s="912"/>
      <c r="J14" s="830"/>
      <c r="K14" s="699"/>
      <c r="L14" s="699"/>
      <c r="M14" s="699"/>
      <c r="N14" s="699"/>
      <c r="O14" s="699"/>
      <c r="P14" s="831"/>
      <c r="Q14" s="700"/>
      <c r="R14" s="61"/>
      <c r="S14" s="61"/>
      <c r="T14" s="61"/>
      <c r="U14" s="61"/>
      <c r="V14" s="61"/>
      <c r="W14" s="61"/>
    </row>
    <row r="15" spans="1:23" ht="23.25" customHeight="1" thickBot="1">
      <c r="A15" s="1460" t="s">
        <v>18</v>
      </c>
      <c r="B15" s="1472"/>
      <c r="C15" s="925" t="s">
        <v>67</v>
      </c>
      <c r="D15" s="926" t="s">
        <v>68</v>
      </c>
      <c r="E15" s="932" t="s">
        <v>69</v>
      </c>
      <c r="F15" s="628" t="s">
        <v>70</v>
      </c>
      <c r="G15" s="564" t="s">
        <v>71</v>
      </c>
      <c r="H15" s="628" t="s">
        <v>72</v>
      </c>
      <c r="I15" s="564" t="s">
        <v>73</v>
      </c>
      <c r="J15" s="134" t="s">
        <v>80</v>
      </c>
      <c r="K15" s="10" t="s">
        <v>79</v>
      </c>
      <c r="L15" s="927" t="s">
        <v>88</v>
      </c>
      <c r="M15" s="10" t="s">
        <v>89</v>
      </c>
      <c r="N15" s="9" t="s">
        <v>81</v>
      </c>
      <c r="O15" s="9" t="s">
        <v>90</v>
      </c>
      <c r="P15" s="131" t="s">
        <v>91</v>
      </c>
      <c r="Q15" s="1068" t="s">
        <v>43</v>
      </c>
      <c r="R15" s="928" t="s">
        <v>79</v>
      </c>
      <c r="S15" s="929" t="s">
        <v>45</v>
      </c>
      <c r="T15" s="928" t="s">
        <v>46</v>
      </c>
      <c r="U15" s="596" t="s">
        <v>44</v>
      </c>
      <c r="V15" s="7" t="s">
        <v>47</v>
      </c>
      <c r="W15" s="240" t="s">
        <v>48</v>
      </c>
    </row>
    <row r="16" spans="1:23" ht="23.25" customHeight="1" thickTop="1">
      <c r="A16" s="63" t="s">
        <v>5</v>
      </c>
      <c r="B16" s="249"/>
      <c r="C16" s="1055"/>
      <c r="D16" s="701"/>
      <c r="E16" s="701"/>
      <c r="F16" s="1087"/>
      <c r="G16" s="704">
        <f>+'営業利益CP別'!G11</f>
        <v>-41</v>
      </c>
      <c r="H16" s="705">
        <f>+'営業利益CP別'!H11</f>
        <v>-19</v>
      </c>
      <c r="I16" s="704">
        <f>+'営業利益CP別'!I11</f>
        <v>-60</v>
      </c>
      <c r="J16" s="1059">
        <f>+'営業利益CP別'!J11</f>
        <v>-23.56</v>
      </c>
      <c r="K16" s="1060">
        <f>+'営業利益CP別'!K11</f>
        <v>-14.92</v>
      </c>
      <c r="L16" s="1060">
        <f>+'営業利益CP別'!L11</f>
        <v>-16.47</v>
      </c>
      <c r="M16" s="1070">
        <f>+'営業利益CP別'!M11</f>
        <v>-15.33</v>
      </c>
      <c r="N16" s="735">
        <f>+'営業利益CP別'!N11</f>
        <v>-38.48</v>
      </c>
      <c r="O16" s="735">
        <f>+'営業利益CP別'!O11</f>
        <v>-31.8</v>
      </c>
      <c r="P16" s="736">
        <f>+'営業利益CP別'!P11</f>
        <v>-70.28</v>
      </c>
      <c r="Q16" s="958">
        <f>+'営業利益CP別'!Q11</f>
        <v>-10.43</v>
      </c>
      <c r="R16" s="1064">
        <f>+'営業利益CP別'!R11</f>
        <v>-12.99</v>
      </c>
      <c r="S16" s="1064">
        <f>+'営業利益CP別'!S11</f>
        <v>-19.8</v>
      </c>
      <c r="T16" s="958">
        <f>+'営業利益CP別'!T11</f>
        <v>-29.96</v>
      </c>
      <c r="U16" s="1063">
        <f>+'営業利益CP別'!U11</f>
        <v>-23.42</v>
      </c>
      <c r="V16" s="707">
        <f>+'営業利益CP別'!V11</f>
        <v>-49.76</v>
      </c>
      <c r="W16" s="832">
        <f>+'営業利益CP別'!W11</f>
        <v>-73.18</v>
      </c>
    </row>
    <row r="17" spans="1:23" ht="23.25" customHeight="1" thickBot="1">
      <c r="A17" s="250" t="s">
        <v>36</v>
      </c>
      <c r="B17" s="251"/>
      <c r="C17" s="833"/>
      <c r="D17" s="746"/>
      <c r="E17" s="746"/>
      <c r="F17" s="1083"/>
      <c r="G17" s="738" t="s">
        <v>195</v>
      </c>
      <c r="H17" s="1088" t="s">
        <v>195</v>
      </c>
      <c r="I17" s="738" t="s">
        <v>195</v>
      </c>
      <c r="J17" s="834" t="s">
        <v>194</v>
      </c>
      <c r="K17" s="739" t="s">
        <v>194</v>
      </c>
      <c r="L17" s="739" t="s">
        <v>194</v>
      </c>
      <c r="M17" s="1084" t="s">
        <v>194</v>
      </c>
      <c r="N17" s="740" t="s">
        <v>194</v>
      </c>
      <c r="O17" s="740" t="s">
        <v>194</v>
      </c>
      <c r="P17" s="1086" t="s">
        <v>194</v>
      </c>
      <c r="Q17" s="1085" t="s">
        <v>194</v>
      </c>
      <c r="R17" s="1066" t="s">
        <v>194</v>
      </c>
      <c r="S17" s="1066" t="s">
        <v>194</v>
      </c>
      <c r="T17" s="1085" t="s">
        <v>194</v>
      </c>
      <c r="U17" s="1065" t="s">
        <v>194</v>
      </c>
      <c r="V17" s="835" t="s">
        <v>194</v>
      </c>
      <c r="W17" s="1089" t="s">
        <v>194</v>
      </c>
    </row>
    <row r="18" spans="17:23" ht="17.25" customHeight="1" thickBot="1">
      <c r="Q18" s="133"/>
      <c r="R18" s="133"/>
      <c r="S18" s="133"/>
      <c r="T18" s="133"/>
      <c r="U18" s="133"/>
      <c r="V18" s="133"/>
      <c r="W18" s="256" t="s">
        <v>20</v>
      </c>
    </row>
    <row r="19" spans="8:23" ht="23.25" customHeight="1">
      <c r="H19" s="66"/>
      <c r="I19" s="132"/>
      <c r="J19" s="1433" t="str">
        <f>'全社連結PL'!$J$32</f>
        <v>2011年3月期計画　と　2010年3月期実績との比較</v>
      </c>
      <c r="K19" s="1433"/>
      <c r="L19" s="1433"/>
      <c r="M19" s="1433"/>
      <c r="N19" s="1433"/>
      <c r="O19" s="1433"/>
      <c r="P19" s="1434"/>
      <c r="Q19" s="1473" t="str">
        <f>'全社連結PL'!$Q$32</f>
        <v>2010年3月期実績　と　2009年3月期実績との比較</v>
      </c>
      <c r="R19" s="1473"/>
      <c r="S19" s="1473"/>
      <c r="T19" s="1473"/>
      <c r="U19" s="1473"/>
      <c r="V19" s="1473"/>
      <c r="W19" s="1474"/>
    </row>
    <row r="20" spans="8:23" ht="23.25" customHeight="1" thickBot="1">
      <c r="H20" s="1426" t="str">
        <f>A3</f>
        <v>その他</v>
      </c>
      <c r="I20" s="1443"/>
      <c r="J20" s="1417"/>
      <c r="K20" s="1417"/>
      <c r="L20" s="1417"/>
      <c r="M20" s="1417"/>
      <c r="N20" s="1418"/>
      <c r="O20" s="1418"/>
      <c r="P20" s="1419"/>
      <c r="Q20" s="1430"/>
      <c r="R20" s="1430"/>
      <c r="S20" s="1430"/>
      <c r="T20" s="1430"/>
      <c r="U20" s="1429"/>
      <c r="V20" s="1430"/>
      <c r="W20" s="1431"/>
    </row>
    <row r="21" spans="8:23" ht="23.25" customHeight="1" thickBot="1">
      <c r="H21" s="1423" t="s">
        <v>10</v>
      </c>
      <c r="I21" s="1415"/>
      <c r="J21" s="477" t="s">
        <v>127</v>
      </c>
      <c r="K21" s="130" t="s">
        <v>128</v>
      </c>
      <c r="L21" s="207" t="s">
        <v>129</v>
      </c>
      <c r="M21" s="130" t="s">
        <v>130</v>
      </c>
      <c r="N21" s="531" t="s">
        <v>131</v>
      </c>
      <c r="O21" s="9" t="s">
        <v>132</v>
      </c>
      <c r="P21" s="131" t="s">
        <v>133</v>
      </c>
      <c r="Q21" s="404" t="s">
        <v>43</v>
      </c>
      <c r="R21" s="1033" t="s">
        <v>79</v>
      </c>
      <c r="S21" s="197" t="s">
        <v>45</v>
      </c>
      <c r="T21" s="405" t="s">
        <v>46</v>
      </c>
      <c r="U21" s="7" t="s">
        <v>44</v>
      </c>
      <c r="V21" s="7" t="s">
        <v>47</v>
      </c>
      <c r="W21" s="240" t="s">
        <v>48</v>
      </c>
    </row>
    <row r="22" spans="8:24" ht="23.25" customHeight="1" thickTop="1">
      <c r="H22" s="35" t="s">
        <v>11</v>
      </c>
      <c r="I22" s="36"/>
      <c r="J22" s="1324"/>
      <c r="K22" s="1273"/>
      <c r="L22" s="1273"/>
      <c r="M22" s="1274"/>
      <c r="N22" s="208">
        <f aca="true" t="shared" si="0" ref="N22:P23">G6/N6</f>
        <v>0.8688456940006909</v>
      </c>
      <c r="O22" s="156">
        <f t="shared" si="0"/>
        <v>1.2075724762433127</v>
      </c>
      <c r="P22" s="533">
        <f t="shared" si="0"/>
        <v>1.0251223926116462</v>
      </c>
      <c r="Q22" s="368">
        <f aca="true" t="shared" si="1" ref="Q22:U23">+J6/Q6</f>
        <v>0.7508451145417205</v>
      </c>
      <c r="R22" s="206">
        <f t="shared" si="1"/>
        <v>0.6575440417484077</v>
      </c>
      <c r="S22" s="206">
        <f t="shared" si="1"/>
        <v>0.7196679462232766</v>
      </c>
      <c r="T22" s="72">
        <f t="shared" si="1"/>
        <v>0.8756196059318965</v>
      </c>
      <c r="U22" s="73">
        <f t="shared" si="1"/>
        <v>0.69717525239413</v>
      </c>
      <c r="V22" s="204">
        <f aca="true" t="shared" si="2" ref="V22:W29">+O6/V6</f>
        <v>0.7846019490481108</v>
      </c>
      <c r="W22" s="73">
        <f t="shared" si="2"/>
        <v>0.7349587669591862</v>
      </c>
      <c r="X22" s="115"/>
    </row>
    <row r="23" spans="8:24" ht="23.25" customHeight="1" thickBot="1">
      <c r="H23" s="40" t="s">
        <v>12</v>
      </c>
      <c r="I23" s="41"/>
      <c r="J23" s="1325"/>
      <c r="K23" s="1325"/>
      <c r="L23" s="1325"/>
      <c r="M23" s="1271"/>
      <c r="N23" s="209">
        <f t="shared" si="0"/>
        <v>1.1127020753369108</v>
      </c>
      <c r="O23" s="157">
        <f t="shared" si="0"/>
        <v>1.3326409113248967</v>
      </c>
      <c r="P23" s="534">
        <f t="shared" si="0"/>
        <v>1.2184985860394333</v>
      </c>
      <c r="Q23" s="1090">
        <f t="shared" si="1"/>
        <v>0.800355633587192</v>
      </c>
      <c r="R23" s="342">
        <f t="shared" si="1"/>
        <v>0.8557744834127757</v>
      </c>
      <c r="S23" s="342">
        <f t="shared" si="1"/>
        <v>1.0505394984024452</v>
      </c>
      <c r="T23" s="337">
        <f t="shared" si="1"/>
        <v>1.297384980994698</v>
      </c>
      <c r="U23" s="70">
        <f t="shared" si="1"/>
        <v>0.8289959018724834</v>
      </c>
      <c r="V23" s="345">
        <f t="shared" si="2"/>
        <v>1.149595863549899</v>
      </c>
      <c r="W23" s="70">
        <f t="shared" si="2"/>
        <v>0.9574349138919945</v>
      </c>
      <c r="X23" s="115"/>
    </row>
    <row r="24" spans="8:23" ht="23.25" customHeight="1" thickTop="1">
      <c r="H24" s="45"/>
      <c r="I24" s="46" t="s">
        <v>13</v>
      </c>
      <c r="J24" s="1315"/>
      <c r="K24" s="1326"/>
      <c r="L24" s="1326"/>
      <c r="M24" s="1327"/>
      <c r="N24" s="882" t="s">
        <v>168</v>
      </c>
      <c r="O24" s="543" t="s">
        <v>168</v>
      </c>
      <c r="P24" s="530" t="s">
        <v>168</v>
      </c>
      <c r="Q24" s="883" t="s">
        <v>168</v>
      </c>
      <c r="R24" s="537" t="s">
        <v>168</v>
      </c>
      <c r="S24" s="537" t="s">
        <v>168</v>
      </c>
      <c r="T24" s="884" t="s">
        <v>168</v>
      </c>
      <c r="U24" s="538" t="s">
        <v>168</v>
      </c>
      <c r="V24" s="539" t="s">
        <v>168</v>
      </c>
      <c r="W24" s="538" t="s">
        <v>168</v>
      </c>
    </row>
    <row r="25" spans="8:23" ht="23.25" customHeight="1">
      <c r="H25" s="50"/>
      <c r="I25" s="51" t="s">
        <v>14</v>
      </c>
      <c r="J25" s="1328"/>
      <c r="K25" s="1328"/>
      <c r="L25" s="1328"/>
      <c r="M25" s="1327"/>
      <c r="N25" s="532" t="s">
        <v>168</v>
      </c>
      <c r="O25" s="528" t="s">
        <v>168</v>
      </c>
      <c r="P25" s="530" t="s">
        <v>168</v>
      </c>
      <c r="Q25" s="372" t="s">
        <v>168</v>
      </c>
      <c r="R25" s="537" t="s">
        <v>168</v>
      </c>
      <c r="S25" s="350" t="s">
        <v>168</v>
      </c>
      <c r="T25" s="377" t="s">
        <v>168</v>
      </c>
      <c r="U25" s="340" t="s">
        <v>168</v>
      </c>
      <c r="V25" s="540" t="s">
        <v>168</v>
      </c>
      <c r="W25" s="340" t="s">
        <v>169</v>
      </c>
    </row>
    <row r="26" spans="8:23" ht="23.25" customHeight="1">
      <c r="H26" s="52"/>
      <c r="I26" s="51" t="s">
        <v>22</v>
      </c>
      <c r="J26" s="1328"/>
      <c r="K26" s="1328"/>
      <c r="L26" s="1328"/>
      <c r="M26" s="1327"/>
      <c r="N26" s="532" t="s">
        <v>168</v>
      </c>
      <c r="O26" s="535" t="s">
        <v>168</v>
      </c>
      <c r="P26" s="530" t="s">
        <v>168</v>
      </c>
      <c r="Q26" s="372" t="s">
        <v>168</v>
      </c>
      <c r="R26" s="537" t="s">
        <v>168</v>
      </c>
      <c r="S26" s="350" t="s">
        <v>168</v>
      </c>
      <c r="T26" s="377" t="s">
        <v>168</v>
      </c>
      <c r="U26" s="340" t="s">
        <v>168</v>
      </c>
      <c r="V26" s="540" t="s">
        <v>168</v>
      </c>
      <c r="W26" s="340" t="s">
        <v>168</v>
      </c>
    </row>
    <row r="27" spans="8:23" ht="23.25" customHeight="1">
      <c r="H27" s="33"/>
      <c r="I27" s="53" t="s">
        <v>15</v>
      </c>
      <c r="J27" s="1328"/>
      <c r="K27" s="1262"/>
      <c r="L27" s="1262"/>
      <c r="M27" s="1264"/>
      <c r="N27" s="1577">
        <f aca="true" t="shared" si="3" ref="N27:T28">+G11/N11</f>
        <v>1.0980647966949337</v>
      </c>
      <c r="O27" s="1577">
        <f aca="true" t="shared" si="4" ref="O27:W27">+H11/O11</f>
        <v>1.272203552568411</v>
      </c>
      <c r="P27" s="1577">
        <f t="shared" si="4"/>
        <v>1.1808328579577865</v>
      </c>
      <c r="Q27" s="1578">
        <f t="shared" si="4"/>
        <v>0.9017889434383229</v>
      </c>
      <c r="R27" s="1579">
        <f t="shared" si="4"/>
        <v>0.9127484909726047</v>
      </c>
      <c r="S27" s="1579">
        <f t="shared" si="4"/>
        <v>1.1158223387886574</v>
      </c>
      <c r="T27" s="1580">
        <f t="shared" si="4"/>
        <v>1.3523707359608323</v>
      </c>
      <c r="U27" s="1581">
        <f t="shared" si="4"/>
        <v>0.9075598159983393</v>
      </c>
      <c r="V27" s="1581">
        <f t="shared" si="4"/>
        <v>1.2112255128015768</v>
      </c>
      <c r="W27" s="1581">
        <f t="shared" si="4"/>
        <v>1.0303369030477172</v>
      </c>
    </row>
    <row r="28" spans="8:23" ht="23.25" customHeight="1" thickBot="1">
      <c r="H28" s="54"/>
      <c r="I28" s="55" t="s">
        <v>16</v>
      </c>
      <c r="J28" s="1329"/>
      <c r="K28" s="1270"/>
      <c r="L28" s="1270"/>
      <c r="M28" s="1330"/>
      <c r="N28" s="1571">
        <f t="shared" si="3"/>
        <v>1.3378520154759845</v>
      </c>
      <c r="O28" s="1571">
        <f t="shared" si="3"/>
        <v>2.006111294405785</v>
      </c>
      <c r="P28" s="1571">
        <f t="shared" si="3"/>
        <v>1.7091619986374753</v>
      </c>
      <c r="Q28" s="1572">
        <f t="shared" si="3"/>
        <v>0.26913465755082805</v>
      </c>
      <c r="R28" s="1573">
        <f t="shared" si="3"/>
        <v>0.47234369757906386</v>
      </c>
      <c r="S28" s="1573">
        <f t="shared" si="3"/>
        <v>0.6212074873557483</v>
      </c>
      <c r="T28" s="1574">
        <f t="shared" si="3"/>
        <v>0.8518828517110691</v>
      </c>
      <c r="U28" s="1575">
        <f>+N12/U12</f>
        <v>0.36147145092221067</v>
      </c>
      <c r="V28" s="1576">
        <f t="shared" si="2"/>
        <v>0.7143378431388766</v>
      </c>
      <c r="W28" s="1575">
        <f t="shared" si="2"/>
        <v>0.49821856674596465</v>
      </c>
    </row>
    <row r="29" spans="8:23" ht="23.25" customHeight="1" thickBot="1" thickTop="1">
      <c r="H29" s="56" t="s">
        <v>17</v>
      </c>
      <c r="I29" s="57"/>
      <c r="J29" s="1331"/>
      <c r="K29" s="1331"/>
      <c r="L29" s="1279"/>
      <c r="M29" s="1280"/>
      <c r="N29" s="212">
        <f>G13/N13</f>
        <v>0.9780186551927993</v>
      </c>
      <c r="O29" s="160">
        <f>H13/O13</f>
        <v>1.2660142560140515</v>
      </c>
      <c r="P29" s="529">
        <f>I13/P13</f>
        <v>1.1134770068567</v>
      </c>
      <c r="Q29" s="390">
        <f>+J13/Q13</f>
        <v>0.7724699044317923</v>
      </c>
      <c r="R29" s="343">
        <f>+K13/R13</f>
        <v>0.7328365937960026</v>
      </c>
      <c r="S29" s="343">
        <f>+L13/S13</f>
        <v>0.8455552125082071</v>
      </c>
      <c r="T29" s="338">
        <f>+M13/T13</f>
        <v>1.0299322871670265</v>
      </c>
      <c r="U29" s="78">
        <f>+N13/U13</f>
        <v>0.7506103460609043</v>
      </c>
      <c r="V29" s="344">
        <f t="shared" si="2"/>
        <v>0.9212833313501928</v>
      </c>
      <c r="W29" s="78">
        <f t="shared" si="2"/>
        <v>0.8222575730079527</v>
      </c>
    </row>
    <row r="30" spans="8:23" ht="9.75" customHeight="1" thickBot="1">
      <c r="H30" s="61"/>
      <c r="I30" s="61"/>
      <c r="J30" s="161"/>
      <c r="K30" s="161"/>
      <c r="L30" s="161"/>
      <c r="M30" s="161"/>
      <c r="N30" s="161"/>
      <c r="O30" s="161"/>
      <c r="P30" s="161"/>
      <c r="Q30" s="8"/>
      <c r="R30" s="8"/>
      <c r="S30" s="8"/>
      <c r="T30" s="8"/>
      <c r="U30" s="8"/>
      <c r="V30" s="8"/>
      <c r="W30" s="8"/>
    </row>
    <row r="31" spans="8:23" ht="23.25" customHeight="1" thickBot="1">
      <c r="H31" s="1460" t="s">
        <v>18</v>
      </c>
      <c r="I31" s="1461"/>
      <c r="J31" s="134" t="s">
        <v>134</v>
      </c>
      <c r="K31" s="10" t="s">
        <v>135</v>
      </c>
      <c r="L31" s="927" t="s">
        <v>136</v>
      </c>
      <c r="M31" s="131" t="s">
        <v>137</v>
      </c>
      <c r="N31" s="9" t="s">
        <v>138</v>
      </c>
      <c r="O31" s="9" t="s">
        <v>139</v>
      </c>
      <c r="P31" s="131" t="s">
        <v>140</v>
      </c>
      <c r="Q31" s="931" t="s">
        <v>43</v>
      </c>
      <c r="R31" s="928" t="s">
        <v>79</v>
      </c>
      <c r="S31" s="929" t="s">
        <v>45</v>
      </c>
      <c r="T31" s="930" t="s">
        <v>46</v>
      </c>
      <c r="U31" s="7" t="s">
        <v>44</v>
      </c>
      <c r="V31" s="7" t="s">
        <v>47</v>
      </c>
      <c r="W31" s="240" t="s">
        <v>48</v>
      </c>
    </row>
    <row r="32" spans="8:23" ht="23.25" customHeight="1" thickBot="1" thickTop="1">
      <c r="H32" s="195" t="s">
        <v>5</v>
      </c>
      <c r="I32" s="196"/>
      <c r="J32" s="1322"/>
      <c r="K32" s="1323"/>
      <c r="L32" s="1323"/>
      <c r="M32" s="1320"/>
      <c r="N32" s="536" t="s">
        <v>168</v>
      </c>
      <c r="O32" s="536" t="s">
        <v>168</v>
      </c>
      <c r="P32" s="536" t="s">
        <v>168</v>
      </c>
      <c r="Q32" s="348" t="s">
        <v>168</v>
      </c>
      <c r="R32" s="348" t="s">
        <v>168</v>
      </c>
      <c r="S32" s="348" t="s">
        <v>168</v>
      </c>
      <c r="T32" s="374" t="s">
        <v>168</v>
      </c>
      <c r="U32" s="544" t="s">
        <v>192</v>
      </c>
      <c r="V32" s="547" t="s">
        <v>168</v>
      </c>
      <c r="W32" s="544" t="s">
        <v>168</v>
      </c>
    </row>
  </sheetData>
  <mergeCells count="19">
    <mergeCell ref="Q2:W2"/>
    <mergeCell ref="A3:B3"/>
    <mergeCell ref="Q3:W3"/>
    <mergeCell ref="J2:P2"/>
    <mergeCell ref="J3:P3"/>
    <mergeCell ref="C2:I2"/>
    <mergeCell ref="C3:I3"/>
    <mergeCell ref="Q4:W4"/>
    <mergeCell ref="A5:B5"/>
    <mergeCell ref="A15:B15"/>
    <mergeCell ref="Q19:W19"/>
    <mergeCell ref="J19:P19"/>
    <mergeCell ref="C4:I4"/>
    <mergeCell ref="J4:P4"/>
    <mergeCell ref="H31:I31"/>
    <mergeCell ref="H20:I20"/>
    <mergeCell ref="Q20:W20"/>
    <mergeCell ref="H21:I21"/>
    <mergeCell ref="J20:P20"/>
  </mergeCells>
  <printOptions/>
  <pageMargins left="0.35433070866141736" right="0.2755905511811024" top="0.53" bottom="0.1968503937007874" header="0.33" footer="0.35433070866141736"/>
  <pageSetup horizontalDpi="600" verticalDpi="600" orientation="landscape" paperSize="9" scale="70" r:id="rId2"/>
  <headerFooter alignWithMargins="0">
    <oddFooter>&amp;C８
&amp;R2010年3月期　データ集 その他</oddFooter>
  </headerFooter>
  <drawing r:id="rId1"/>
</worksheet>
</file>

<file path=xl/worksheets/sheet9.xml><?xml version="1.0" encoding="utf-8"?>
<worksheet xmlns="http://schemas.openxmlformats.org/spreadsheetml/2006/main" xmlns:r="http://schemas.openxmlformats.org/officeDocument/2006/relationships">
  <dimension ref="A1:X32"/>
  <sheetViews>
    <sheetView zoomScale="75" zoomScaleNormal="75" workbookViewId="0" topLeftCell="A16">
      <selection activeCell="E31" sqref="E31"/>
    </sheetView>
  </sheetViews>
  <sheetFormatPr defaultColWidth="9.00390625" defaultRowHeight="13.5"/>
  <cols>
    <col min="1" max="1" width="8.625" style="30" customWidth="1"/>
    <col min="2" max="2" width="9.625" style="30" customWidth="1"/>
    <col min="3" max="16" width="8.625" style="30" customWidth="1"/>
    <col min="17" max="17" width="10.375" style="30" bestFit="1" customWidth="1"/>
    <col min="18" max="20" width="8.625" style="30" customWidth="1"/>
    <col min="21" max="21" width="9.625" style="30" customWidth="1"/>
    <col min="22" max="23" width="8.625" style="30" customWidth="1"/>
    <col min="24" max="16384" width="9.00390625" style="30" customWidth="1"/>
  </cols>
  <sheetData>
    <row r="1" spans="1:23" ht="14.25" thickBot="1">
      <c r="A1" s="28"/>
      <c r="B1" s="28"/>
      <c r="C1" s="28"/>
      <c r="D1" s="28"/>
      <c r="E1" s="28"/>
      <c r="F1" s="28"/>
      <c r="G1" s="28"/>
      <c r="H1" s="28"/>
      <c r="I1" s="28"/>
      <c r="J1" s="28"/>
      <c r="K1" s="28"/>
      <c r="L1" s="28"/>
      <c r="M1" s="28"/>
      <c r="N1" s="28"/>
      <c r="O1" s="28"/>
      <c r="P1" s="28"/>
      <c r="Q1" s="28"/>
      <c r="R1" s="28"/>
      <c r="S1" s="28"/>
      <c r="T1" s="28"/>
      <c r="U1" s="28"/>
      <c r="V1" s="28"/>
      <c r="W1" s="29" t="s">
        <v>0</v>
      </c>
    </row>
    <row r="2" spans="1:23" ht="14.25">
      <c r="A2" s="11"/>
      <c r="B2" s="31"/>
      <c r="C2" s="1448" t="str">
        <f>'全社連結PL'!C2</f>
        <v>2011年3月期　</v>
      </c>
      <c r="D2" s="1449"/>
      <c r="E2" s="1449"/>
      <c r="F2" s="1449"/>
      <c r="G2" s="1449"/>
      <c r="H2" s="1449"/>
      <c r="I2" s="1450"/>
      <c r="J2" s="1433" t="str">
        <f>'全社連結PL'!J2</f>
        <v>2010年3月期　</v>
      </c>
      <c r="K2" s="1433"/>
      <c r="L2" s="1433"/>
      <c r="M2" s="1433"/>
      <c r="N2" s="1433"/>
      <c r="O2" s="1433"/>
      <c r="P2" s="1434"/>
      <c r="Q2" s="1411" t="str">
        <f>'全社連結PL'!Q2</f>
        <v>2009年3月期</v>
      </c>
      <c r="R2" s="1424"/>
      <c r="S2" s="1424"/>
      <c r="T2" s="1424"/>
      <c r="U2" s="1424"/>
      <c r="V2" s="1424"/>
      <c r="W2" s="1425"/>
    </row>
    <row r="3" spans="1:23" ht="21" customHeight="1">
      <c r="A3" s="1426" t="s">
        <v>171</v>
      </c>
      <c r="B3" s="1443"/>
      <c r="C3" s="1503" t="s">
        <v>66</v>
      </c>
      <c r="D3" s="1504"/>
      <c r="E3" s="1504"/>
      <c r="F3" s="1504"/>
      <c r="G3" s="1504"/>
      <c r="H3" s="1504"/>
      <c r="I3" s="1505"/>
      <c r="J3" s="1501" t="s">
        <v>1</v>
      </c>
      <c r="K3" s="1501"/>
      <c r="L3" s="1501"/>
      <c r="M3" s="1501"/>
      <c r="N3" s="1501"/>
      <c r="O3" s="1501"/>
      <c r="P3" s="1502"/>
      <c r="Q3" s="1498" t="str">
        <f>+'[1]全社連結PL'!Q3</f>
        <v>実績</v>
      </c>
      <c r="R3" s="1499"/>
      <c r="S3" s="1499"/>
      <c r="T3" s="1499"/>
      <c r="U3" s="1499"/>
      <c r="V3" s="1499"/>
      <c r="W3" s="1500"/>
    </row>
    <row r="4" spans="1:23" ht="21" customHeight="1" thickBot="1">
      <c r="A4" s="933"/>
      <c r="B4" s="934"/>
      <c r="C4" s="1439"/>
      <c r="D4" s="1440"/>
      <c r="E4" s="1441"/>
      <c r="F4" s="1440"/>
      <c r="G4" s="1441"/>
      <c r="H4" s="1441"/>
      <c r="I4" s="1497"/>
      <c r="J4" s="1476"/>
      <c r="K4" s="1476"/>
      <c r="L4" s="1476"/>
      <c r="M4" s="1476"/>
      <c r="N4" s="1446"/>
      <c r="O4" s="1446"/>
      <c r="P4" s="1477"/>
      <c r="Q4" s="1489"/>
      <c r="R4" s="1490"/>
      <c r="S4" s="1491"/>
      <c r="T4" s="1490"/>
      <c r="U4" s="1490"/>
      <c r="V4" s="1491"/>
      <c r="W4" s="1410"/>
    </row>
    <row r="5" spans="1:23" ht="15" thickBot="1">
      <c r="A5" s="1485" t="s">
        <v>10</v>
      </c>
      <c r="B5" s="1486"/>
      <c r="C5" s="973" t="s">
        <v>67</v>
      </c>
      <c r="D5" s="974" t="s">
        <v>68</v>
      </c>
      <c r="E5" s="975" t="s">
        <v>69</v>
      </c>
      <c r="F5" s="976" t="s">
        <v>70</v>
      </c>
      <c r="G5" s="977" t="s">
        <v>71</v>
      </c>
      <c r="H5" s="978" t="s">
        <v>72</v>
      </c>
      <c r="I5" s="978" t="s">
        <v>73</v>
      </c>
      <c r="J5" s="979" t="s">
        <v>80</v>
      </c>
      <c r="K5" s="980" t="s">
        <v>79</v>
      </c>
      <c r="L5" s="981" t="s">
        <v>88</v>
      </c>
      <c r="M5" s="980" t="s">
        <v>89</v>
      </c>
      <c r="N5" s="982" t="s">
        <v>81</v>
      </c>
      <c r="O5" s="982" t="s">
        <v>90</v>
      </c>
      <c r="P5" s="983" t="s">
        <v>91</v>
      </c>
      <c r="Q5" s="984" t="s">
        <v>43</v>
      </c>
      <c r="R5" s="985" t="s">
        <v>79</v>
      </c>
      <c r="S5" s="986" t="s">
        <v>45</v>
      </c>
      <c r="T5" s="987" t="s">
        <v>46</v>
      </c>
      <c r="U5" s="988" t="s">
        <v>44</v>
      </c>
      <c r="V5" s="988" t="s">
        <v>47</v>
      </c>
      <c r="W5" s="988" t="s">
        <v>48</v>
      </c>
    </row>
    <row r="6" spans="1:23" ht="23.25" customHeight="1" thickTop="1">
      <c r="A6" s="935" t="s">
        <v>11</v>
      </c>
      <c r="B6" s="936"/>
      <c r="C6" s="748"/>
      <c r="D6" s="749"/>
      <c r="E6" s="750"/>
      <c r="F6" s="751"/>
      <c r="G6" s="752">
        <v>27</v>
      </c>
      <c r="H6" s="752">
        <v>28</v>
      </c>
      <c r="I6" s="822">
        <v>55</v>
      </c>
      <c r="J6" s="754">
        <v>21.509626759999996</v>
      </c>
      <c r="K6" s="755">
        <v>20.61080875000001</v>
      </c>
      <c r="L6" s="756">
        <v>26.188810359999998</v>
      </c>
      <c r="M6" s="757">
        <v>24.049841989999994</v>
      </c>
      <c r="N6" s="758">
        <v>42.12043551000001</v>
      </c>
      <c r="O6" s="758">
        <v>50.238652349999995</v>
      </c>
      <c r="P6" s="759">
        <v>93</v>
      </c>
      <c r="Q6" s="823">
        <v>25.417233870000054</v>
      </c>
      <c r="R6" s="761">
        <v>26.002457310000025</v>
      </c>
      <c r="S6" s="762">
        <v>25.056526100000045</v>
      </c>
      <c r="T6" s="763">
        <v>24.795306670000265</v>
      </c>
      <c r="U6" s="764">
        <v>51.41969118000008</v>
      </c>
      <c r="V6" s="764">
        <v>49.85183277000031</v>
      </c>
      <c r="W6" s="765">
        <v>102</v>
      </c>
    </row>
    <row r="7" spans="1:23" ht="23.25" customHeight="1" thickBot="1">
      <c r="A7" s="937" t="s">
        <v>12</v>
      </c>
      <c r="B7" s="938"/>
      <c r="C7" s="766"/>
      <c r="D7" s="786"/>
      <c r="E7" s="768"/>
      <c r="F7" s="769"/>
      <c r="G7" s="770">
        <v>0</v>
      </c>
      <c r="H7" s="770">
        <v>0</v>
      </c>
      <c r="I7" s="824">
        <v>0</v>
      </c>
      <c r="J7" s="772">
        <v>0.8444496754000009</v>
      </c>
      <c r="K7" s="773">
        <v>0.9843935309999985</v>
      </c>
      <c r="L7" s="774">
        <v>2.8627207131000136</v>
      </c>
      <c r="M7" s="775">
        <v>2.6030594876999</v>
      </c>
      <c r="N7" s="776">
        <v>1.8288432063999993</v>
      </c>
      <c r="O7" s="776">
        <v>5.465780200799913</v>
      </c>
      <c r="P7" s="777">
        <v>6</v>
      </c>
      <c r="Q7" s="825">
        <v>4.588785118737178</v>
      </c>
      <c r="R7" s="779">
        <v>-2.1299005366804793</v>
      </c>
      <c r="S7" s="780">
        <v>0.20797041159536106</v>
      </c>
      <c r="T7" s="781">
        <v>0.707792464658314</v>
      </c>
      <c r="U7" s="782">
        <v>2.4588845820566987</v>
      </c>
      <c r="V7" s="782">
        <v>0.9157628762536751</v>
      </c>
      <c r="W7" s="783">
        <v>3.3746474583103736</v>
      </c>
    </row>
    <row r="8" spans="1:23" ht="23.25" customHeight="1" thickTop="1">
      <c r="A8" s="939"/>
      <c r="B8" s="940" t="s">
        <v>13</v>
      </c>
      <c r="C8" s="748"/>
      <c r="D8" s="750"/>
      <c r="E8" s="784"/>
      <c r="F8" s="751"/>
      <c r="G8" s="752">
        <v>0</v>
      </c>
      <c r="H8" s="752">
        <v>0</v>
      </c>
      <c r="I8" s="822">
        <v>0</v>
      </c>
      <c r="J8" s="754">
        <v>0</v>
      </c>
      <c r="K8" s="755">
        <v>0</v>
      </c>
      <c r="L8" s="756">
        <v>0.9381156509000063</v>
      </c>
      <c r="M8" s="757">
        <v>0.5503118970999121</v>
      </c>
      <c r="N8" s="758">
        <v>0</v>
      </c>
      <c r="O8" s="758">
        <v>1.4884275479999183</v>
      </c>
      <c r="P8" s="759">
        <v>1.4884275479999183</v>
      </c>
      <c r="Q8" s="823">
        <v>1.024750702537167</v>
      </c>
      <c r="R8" s="761">
        <v>1.0548511093195339</v>
      </c>
      <c r="S8" s="762">
        <v>-0.08809459260464791</v>
      </c>
      <c r="T8" s="763">
        <v>0.23719330745840125</v>
      </c>
      <c r="U8" s="764">
        <v>2.079601811856701</v>
      </c>
      <c r="V8" s="764">
        <v>0.14909871485375334</v>
      </c>
      <c r="W8" s="765">
        <v>2.2287005267104543</v>
      </c>
    </row>
    <row r="9" spans="1:23" ht="23.25" customHeight="1">
      <c r="A9" s="941"/>
      <c r="B9" s="942" t="s">
        <v>14</v>
      </c>
      <c r="C9" s="748"/>
      <c r="D9" s="784"/>
      <c r="E9" s="784"/>
      <c r="F9" s="751"/>
      <c r="G9" s="752">
        <v>0</v>
      </c>
      <c r="H9" s="752">
        <v>0</v>
      </c>
      <c r="I9" s="822">
        <v>0</v>
      </c>
      <c r="J9" s="754">
        <v>0</v>
      </c>
      <c r="K9" s="755">
        <v>0</v>
      </c>
      <c r="L9" s="756">
        <v>0</v>
      </c>
      <c r="M9" s="757">
        <v>0</v>
      </c>
      <c r="N9" s="758">
        <v>0</v>
      </c>
      <c r="O9" s="758">
        <v>0</v>
      </c>
      <c r="P9" s="759">
        <v>0</v>
      </c>
      <c r="Q9" s="823">
        <v>0</v>
      </c>
      <c r="R9" s="761">
        <v>0</v>
      </c>
      <c r="S9" s="762">
        <v>0</v>
      </c>
      <c r="T9" s="763">
        <v>0</v>
      </c>
      <c r="U9" s="764">
        <v>0</v>
      </c>
      <c r="V9" s="764">
        <v>0</v>
      </c>
      <c r="W9" s="765">
        <v>0</v>
      </c>
    </row>
    <row r="10" spans="1:23" ht="23.25" customHeight="1">
      <c r="A10" s="943"/>
      <c r="B10" s="942" t="s">
        <v>173</v>
      </c>
      <c r="C10" s="748"/>
      <c r="D10" s="784"/>
      <c r="E10" s="784"/>
      <c r="F10" s="751"/>
      <c r="G10" s="752">
        <v>0</v>
      </c>
      <c r="H10" s="752">
        <v>0</v>
      </c>
      <c r="I10" s="822">
        <v>0</v>
      </c>
      <c r="J10" s="754">
        <v>0</v>
      </c>
      <c r="K10" s="755">
        <v>0</v>
      </c>
      <c r="L10" s="756">
        <v>-0.27345847139999274</v>
      </c>
      <c r="M10" s="757">
        <v>-0.3363293894000165</v>
      </c>
      <c r="N10" s="758">
        <v>0</v>
      </c>
      <c r="O10" s="758">
        <v>-0.6097878608000092</v>
      </c>
      <c r="P10" s="759">
        <v>-0.6097878608000092</v>
      </c>
      <c r="Q10" s="823">
        <v>0</v>
      </c>
      <c r="R10" s="761">
        <v>0</v>
      </c>
      <c r="S10" s="762">
        <v>0</v>
      </c>
      <c r="T10" s="763">
        <v>0</v>
      </c>
      <c r="U10" s="764">
        <v>0</v>
      </c>
      <c r="V10" s="764">
        <v>0</v>
      </c>
      <c r="W10" s="765">
        <v>0</v>
      </c>
    </row>
    <row r="11" spans="1:23" ht="23.25" customHeight="1">
      <c r="A11" s="933"/>
      <c r="B11" s="944" t="s">
        <v>15</v>
      </c>
      <c r="C11" s="785"/>
      <c r="D11" s="784"/>
      <c r="E11" s="787"/>
      <c r="F11" s="788"/>
      <c r="G11" s="789">
        <v>0</v>
      </c>
      <c r="H11" s="789">
        <v>0</v>
      </c>
      <c r="I11" s="826">
        <v>0</v>
      </c>
      <c r="J11" s="791">
        <v>0.8444496754000009</v>
      </c>
      <c r="K11" s="792">
        <v>0.9843935309999985</v>
      </c>
      <c r="L11" s="793">
        <v>2.1980635336</v>
      </c>
      <c r="M11" s="794">
        <v>2.3890769800000045</v>
      </c>
      <c r="N11" s="795">
        <v>1.8288432063999993</v>
      </c>
      <c r="O11" s="795">
        <v>4.587140513600004</v>
      </c>
      <c r="P11" s="796">
        <v>6.415983720000003</v>
      </c>
      <c r="Q11" s="827">
        <v>3.5626094662000103</v>
      </c>
      <c r="R11" s="798">
        <v>-3.191561646000009</v>
      </c>
      <c r="S11" s="799">
        <v>0.289517704200007</v>
      </c>
      <c r="T11" s="800">
        <v>0.47457915719991417</v>
      </c>
      <c r="U11" s="801">
        <v>0.3710478202000013</v>
      </c>
      <c r="V11" s="801">
        <v>0.7640968613999212</v>
      </c>
      <c r="W11" s="802">
        <v>1.1351446815999224</v>
      </c>
    </row>
    <row r="12" spans="1:23" ht="23.25" customHeight="1" thickBot="1">
      <c r="A12" s="945"/>
      <c r="B12" s="946" t="s">
        <v>16</v>
      </c>
      <c r="C12" s="766"/>
      <c r="D12" s="1242"/>
      <c r="E12" s="768"/>
      <c r="F12" s="769"/>
      <c r="G12" s="770">
        <v>0</v>
      </c>
      <c r="H12" s="770">
        <v>0</v>
      </c>
      <c r="I12" s="824">
        <v>0</v>
      </c>
      <c r="J12" s="772">
        <v>0</v>
      </c>
      <c r="K12" s="773">
        <v>0</v>
      </c>
      <c r="L12" s="774">
        <v>0</v>
      </c>
      <c r="M12" s="775">
        <v>0</v>
      </c>
      <c r="N12" s="776">
        <v>0</v>
      </c>
      <c r="O12" s="776">
        <v>0</v>
      </c>
      <c r="P12" s="777">
        <v>0</v>
      </c>
      <c r="Q12" s="825">
        <v>0.0014249500000005355</v>
      </c>
      <c r="R12" s="779">
        <v>0.006809999999995852</v>
      </c>
      <c r="S12" s="780">
        <v>0.0065473000000019965</v>
      </c>
      <c r="T12" s="781">
        <v>-0.003980000000001383</v>
      </c>
      <c r="U12" s="782">
        <v>0.008234949999996388</v>
      </c>
      <c r="V12" s="782">
        <v>0.002567300000000614</v>
      </c>
      <c r="W12" s="783">
        <v>0.010802249999997002</v>
      </c>
    </row>
    <row r="13" spans="1:23" ht="23.25" customHeight="1" thickBot="1" thickTop="1">
      <c r="A13" s="947" t="s">
        <v>17</v>
      </c>
      <c r="B13" s="948"/>
      <c r="C13" s="803"/>
      <c r="D13" s="749"/>
      <c r="E13" s="805"/>
      <c r="F13" s="806"/>
      <c r="G13" s="807">
        <v>27</v>
      </c>
      <c r="H13" s="807">
        <v>28</v>
      </c>
      <c r="I13" s="828">
        <v>55</v>
      </c>
      <c r="J13" s="809">
        <v>22.354076435399996</v>
      </c>
      <c r="K13" s="810">
        <v>21.59520228100001</v>
      </c>
      <c r="L13" s="811">
        <v>29.051531073100012</v>
      </c>
      <c r="M13" s="812">
        <v>26.6529014776999</v>
      </c>
      <c r="N13" s="813">
        <v>43.9492787164</v>
      </c>
      <c r="O13" s="813">
        <v>55.70443255079991</v>
      </c>
      <c r="P13" s="814">
        <v>99</v>
      </c>
      <c r="Q13" s="829">
        <v>30.00601898873723</v>
      </c>
      <c r="R13" s="816">
        <v>23.87255677331955</v>
      </c>
      <c r="S13" s="817">
        <v>25.264496511595407</v>
      </c>
      <c r="T13" s="818">
        <v>25.503099134658576</v>
      </c>
      <c r="U13" s="819">
        <v>53.878575762056784</v>
      </c>
      <c r="V13" s="819">
        <v>50.76759564625399</v>
      </c>
      <c r="W13" s="820">
        <v>104.64617140831076</v>
      </c>
    </row>
    <row r="14" spans="1:23" ht="13.5" customHeight="1" thickBot="1">
      <c r="A14" s="949"/>
      <c r="B14" s="949"/>
      <c r="C14" s="950"/>
      <c r="D14" s="950"/>
      <c r="E14" s="950"/>
      <c r="F14" s="950"/>
      <c r="G14" s="950"/>
      <c r="H14" s="950"/>
      <c r="I14" s="950"/>
      <c r="J14" s="951"/>
      <c r="K14" s="952"/>
      <c r="L14" s="952"/>
      <c r="M14" s="952"/>
      <c r="N14" s="952"/>
      <c r="O14" s="952"/>
      <c r="P14" s="953"/>
      <c r="Q14" s="954"/>
      <c r="R14" s="191"/>
      <c r="S14" s="191"/>
      <c r="T14" s="191"/>
      <c r="U14" s="191"/>
      <c r="V14" s="191"/>
      <c r="W14" s="191"/>
    </row>
    <row r="15" spans="1:23" ht="23.25" customHeight="1" thickBot="1">
      <c r="A15" s="1482" t="s">
        <v>18</v>
      </c>
      <c r="B15" s="1492"/>
      <c r="C15" s="560" t="s">
        <v>67</v>
      </c>
      <c r="D15" s="561" t="s">
        <v>68</v>
      </c>
      <c r="E15" s="562" t="s">
        <v>69</v>
      </c>
      <c r="F15" s="563" t="s">
        <v>70</v>
      </c>
      <c r="G15" s="564" t="s">
        <v>71</v>
      </c>
      <c r="H15" s="565" t="s">
        <v>72</v>
      </c>
      <c r="I15" s="565" t="s">
        <v>73</v>
      </c>
      <c r="J15" s="134" t="s">
        <v>80</v>
      </c>
      <c r="K15" s="10" t="s">
        <v>79</v>
      </c>
      <c r="L15" s="927" t="s">
        <v>88</v>
      </c>
      <c r="M15" s="131" t="s">
        <v>89</v>
      </c>
      <c r="N15" s="9" t="s">
        <v>81</v>
      </c>
      <c r="O15" s="9" t="s">
        <v>90</v>
      </c>
      <c r="P15" s="131" t="s">
        <v>91</v>
      </c>
      <c r="Q15" s="931" t="s">
        <v>43</v>
      </c>
      <c r="R15" s="928" t="s">
        <v>172</v>
      </c>
      <c r="S15" s="929" t="s">
        <v>45</v>
      </c>
      <c r="T15" s="373" t="s">
        <v>46</v>
      </c>
      <c r="U15" s="7" t="s">
        <v>44</v>
      </c>
      <c r="V15" s="373" t="s">
        <v>47</v>
      </c>
      <c r="W15" s="7" t="s">
        <v>48</v>
      </c>
    </row>
    <row r="16" spans="1:23" ht="23.25" customHeight="1" thickTop="1">
      <c r="A16" s="955" t="s">
        <v>5</v>
      </c>
      <c r="B16" s="956"/>
      <c r="C16" s="1055"/>
      <c r="D16" s="701"/>
      <c r="E16" s="701"/>
      <c r="F16" s="1056"/>
      <c r="G16" s="957">
        <f>+'営業利益CP別'!G12</f>
        <v>-13</v>
      </c>
      <c r="H16" s="957">
        <f>+'営業利益CP別'!H12</f>
        <v>-57</v>
      </c>
      <c r="I16" s="957">
        <f>+'営業利益CP別'!I12</f>
        <v>-70</v>
      </c>
      <c r="J16" s="1059">
        <f>+'営業利益CP別'!J12</f>
        <v>-23.267972169999556</v>
      </c>
      <c r="K16" s="1060">
        <f>+'営業利益CP別'!K12</f>
        <v>-28.505042099999844</v>
      </c>
      <c r="L16" s="1060">
        <f>+'営業利益CP別'!L12</f>
        <v>-25.07</v>
      </c>
      <c r="M16" s="1061">
        <f>+'営業利益CP別'!M12</f>
        <v>-42.926985730000595</v>
      </c>
      <c r="N16" s="734">
        <f>+'営業利益CP別'!N12</f>
        <v>-51.7730142699994</v>
      </c>
      <c r="O16" s="734">
        <f>+'営業利益CP別'!O12</f>
        <v>-67.9969857300006</v>
      </c>
      <c r="P16" s="734">
        <f>+'営業利益CP別'!P12</f>
        <v>-119.77</v>
      </c>
      <c r="Q16" s="1063">
        <f>+'営業利益CP別'!Q12</f>
        <v>-30.76242000000002</v>
      </c>
      <c r="R16" s="1064">
        <f>+'営業利益CP別'!R12</f>
        <v>-30.27757999999998</v>
      </c>
      <c r="S16" s="1064">
        <f>+'営業利益CP別'!S12</f>
        <v>-30.241500499998985</v>
      </c>
      <c r="T16" s="706">
        <f>+'営業利益CP別'!T12</f>
        <v>-34.5931948900007</v>
      </c>
      <c r="U16" s="737">
        <f>+'営業利益CP別'!U12</f>
        <v>-61.04</v>
      </c>
      <c r="V16" s="737">
        <f>+'営業利益CP別'!V12</f>
        <v>-64.8346953899997</v>
      </c>
      <c r="W16" s="707">
        <f>+'営業利益CP別'!W12</f>
        <v>-126</v>
      </c>
    </row>
    <row r="17" spans="1:23" ht="23.25" customHeight="1" thickBot="1">
      <c r="A17" s="959" t="s">
        <v>36</v>
      </c>
      <c r="B17" s="960"/>
      <c r="C17" s="833"/>
      <c r="D17" s="746"/>
      <c r="E17" s="746"/>
      <c r="F17" s="1083"/>
      <c r="G17" s="738" t="s">
        <v>117</v>
      </c>
      <c r="H17" s="738" t="s">
        <v>117</v>
      </c>
      <c r="I17" s="738" t="s">
        <v>117</v>
      </c>
      <c r="J17" s="834" t="s">
        <v>117</v>
      </c>
      <c r="K17" s="739" t="s">
        <v>117</v>
      </c>
      <c r="L17" s="739" t="s">
        <v>117</v>
      </c>
      <c r="M17" s="1086" t="s">
        <v>117</v>
      </c>
      <c r="N17" s="740" t="s">
        <v>117</v>
      </c>
      <c r="O17" s="740" t="s">
        <v>117</v>
      </c>
      <c r="P17" s="740" t="s">
        <v>117</v>
      </c>
      <c r="Q17" s="1065" t="s">
        <v>117</v>
      </c>
      <c r="R17" s="1066" t="s">
        <v>117</v>
      </c>
      <c r="S17" s="1066" t="s">
        <v>117</v>
      </c>
      <c r="T17" s="1089" t="s">
        <v>117</v>
      </c>
      <c r="U17" s="835" t="s">
        <v>117</v>
      </c>
      <c r="V17" s="835" t="s">
        <v>117</v>
      </c>
      <c r="W17" s="835" t="s">
        <v>117</v>
      </c>
    </row>
    <row r="18" spans="17:23" ht="17.25" customHeight="1" thickBot="1">
      <c r="Q18" s="962"/>
      <c r="R18" s="962"/>
      <c r="S18" s="962"/>
      <c r="T18" s="962"/>
      <c r="U18" s="962"/>
      <c r="V18" s="962"/>
      <c r="W18" s="963" t="s">
        <v>20</v>
      </c>
    </row>
    <row r="19" spans="8:23" ht="23.25" customHeight="1">
      <c r="H19" s="11"/>
      <c r="I19" s="31"/>
      <c r="J19" s="1432" t="str">
        <f>'全社連結PL'!J32</f>
        <v>2011年3月期計画　と　2010年3月期実績との比較</v>
      </c>
      <c r="K19" s="1433"/>
      <c r="L19" s="1433"/>
      <c r="M19" s="1433"/>
      <c r="N19" s="1433"/>
      <c r="O19" s="1433"/>
      <c r="P19" s="1496"/>
      <c r="Q19" s="1493" t="str">
        <f>'全社連結PL'!Q32</f>
        <v>2010年3月期実績　と　2009年3月期実績との比較</v>
      </c>
      <c r="R19" s="1494"/>
      <c r="S19" s="1494"/>
      <c r="T19" s="1494"/>
      <c r="U19" s="1494"/>
      <c r="V19" s="1494"/>
      <c r="W19" s="1495"/>
    </row>
    <row r="20" spans="8:23" ht="23.25" customHeight="1" thickBot="1">
      <c r="H20" s="1426" t="str">
        <f>A3</f>
        <v>消去・調整他</v>
      </c>
      <c r="I20" s="1443"/>
      <c r="J20" s="1487"/>
      <c r="K20" s="1418"/>
      <c r="L20" s="1418"/>
      <c r="M20" s="1418"/>
      <c r="N20" s="1418"/>
      <c r="O20" s="1418"/>
      <c r="P20" s="1488"/>
      <c r="Q20" s="1444"/>
      <c r="R20" s="1430"/>
      <c r="S20" s="1430"/>
      <c r="T20" s="1430"/>
      <c r="U20" s="1430"/>
      <c r="V20" s="1430"/>
      <c r="W20" s="1484"/>
    </row>
    <row r="21" spans="2:23" ht="23.25" customHeight="1" thickBot="1">
      <c r="B21" s="964"/>
      <c r="H21" s="1485" t="s">
        <v>10</v>
      </c>
      <c r="I21" s="1486"/>
      <c r="J21" s="478" t="str">
        <f>+'[1]IAB'!J21</f>
        <v>第1</v>
      </c>
      <c r="K21" s="478" t="str">
        <f>+'[1]IAB'!K21</f>
        <v>第2</v>
      </c>
      <c r="L21" s="478" t="str">
        <f>+'[1]IAB'!L21</f>
        <v>第3</v>
      </c>
      <c r="M21" s="475" t="str">
        <f>+'[1]IAB'!M21</f>
        <v>第4</v>
      </c>
      <c r="N21" s="9" t="s">
        <v>183</v>
      </c>
      <c r="O21" s="9" t="s">
        <v>184</v>
      </c>
      <c r="P21" s="9" t="s">
        <v>185</v>
      </c>
      <c r="Q21" s="404" t="s">
        <v>43</v>
      </c>
      <c r="R21" s="1033" t="s">
        <v>172</v>
      </c>
      <c r="S21" s="197" t="s">
        <v>45</v>
      </c>
      <c r="T21" s="1395" t="s">
        <v>46</v>
      </c>
      <c r="U21" s="7" t="s">
        <v>44</v>
      </c>
      <c r="V21" s="373" t="s">
        <v>47</v>
      </c>
      <c r="W21" s="7" t="s">
        <v>48</v>
      </c>
    </row>
    <row r="22" spans="1:24" ht="23.25" customHeight="1" thickTop="1">
      <c r="A22" s="964"/>
      <c r="H22" s="935" t="s">
        <v>11</v>
      </c>
      <c r="I22" s="936"/>
      <c r="J22" s="1315"/>
      <c r="K22" s="1315"/>
      <c r="L22" s="1315"/>
      <c r="M22" s="1316"/>
      <c r="N22" s="543">
        <f>+G6/N6</f>
        <v>0.6410190130534098</v>
      </c>
      <c r="O22" s="543">
        <f>+H6/O6</f>
        <v>0.5573397909826696</v>
      </c>
      <c r="P22" s="543">
        <f>+I6/P6</f>
        <v>0.5913978494623656</v>
      </c>
      <c r="Q22" s="368">
        <f>+J6/Q6</f>
        <v>0.8462615117763777</v>
      </c>
      <c r="R22" s="965">
        <f aca="true" t="shared" si="0" ref="R22:W23">+K6/R6</f>
        <v>0.7926484987275993</v>
      </c>
      <c r="S22" s="965">
        <f t="shared" si="0"/>
        <v>1.0451891956403305</v>
      </c>
      <c r="T22" s="204">
        <f t="shared" si="0"/>
        <v>0.9699352506536164</v>
      </c>
      <c r="U22" s="73">
        <f>+N6/U6</f>
        <v>0.819149912094045</v>
      </c>
      <c r="V22" s="204">
        <f t="shared" si="0"/>
        <v>1.0077593853326186</v>
      </c>
      <c r="W22" s="73">
        <f t="shared" si="0"/>
        <v>0.9117647058823529</v>
      </c>
      <c r="X22" s="966"/>
    </row>
    <row r="23" spans="8:24" ht="23.25" customHeight="1" thickBot="1">
      <c r="H23" s="937" t="s">
        <v>12</v>
      </c>
      <c r="I23" s="938"/>
      <c r="J23" s="1317"/>
      <c r="K23" s="1318"/>
      <c r="L23" s="1318"/>
      <c r="M23" s="1319"/>
      <c r="N23" s="1092" t="s">
        <v>187</v>
      </c>
      <c r="O23" s="1092" t="s">
        <v>187</v>
      </c>
      <c r="P23" s="1092" t="s">
        <v>187</v>
      </c>
      <c r="Q23" s="389">
        <f>+J7/Q7</f>
        <v>0.18402467179208237</v>
      </c>
      <c r="R23" s="862" t="s">
        <v>174</v>
      </c>
      <c r="S23" s="862" t="s">
        <v>198</v>
      </c>
      <c r="T23" s="345">
        <f t="shared" si="0"/>
        <v>3.6777157396787543</v>
      </c>
      <c r="U23" s="70">
        <f>+N7/U7</f>
        <v>0.7437694390967671</v>
      </c>
      <c r="V23" s="345">
        <f t="shared" si="0"/>
        <v>5.968554024771189</v>
      </c>
      <c r="W23" s="70">
        <v>2.163</v>
      </c>
      <c r="X23" s="966"/>
    </row>
    <row r="24" spans="8:23" ht="23.25" customHeight="1" thickTop="1">
      <c r="H24" s="939"/>
      <c r="I24" s="940" t="s">
        <v>13</v>
      </c>
      <c r="J24" s="1315"/>
      <c r="K24" s="1315"/>
      <c r="L24" s="1315"/>
      <c r="M24" s="1316"/>
      <c r="N24" s="543" t="s">
        <v>187</v>
      </c>
      <c r="O24" s="543" t="s">
        <v>187</v>
      </c>
      <c r="P24" s="543" t="s">
        <v>187</v>
      </c>
      <c r="Q24" s="883" t="s">
        <v>175</v>
      </c>
      <c r="R24" s="1394" t="s">
        <v>175</v>
      </c>
      <c r="S24" s="1394" t="s">
        <v>175</v>
      </c>
      <c r="T24" s="539" t="s">
        <v>196</v>
      </c>
      <c r="U24" s="538" t="s">
        <v>175</v>
      </c>
      <c r="V24" s="539" t="s">
        <v>175</v>
      </c>
      <c r="W24" s="538" t="s">
        <v>200</v>
      </c>
    </row>
    <row r="25" spans="8:23" ht="23.25" customHeight="1">
      <c r="H25" s="941"/>
      <c r="I25" s="942" t="s">
        <v>14</v>
      </c>
      <c r="J25" s="1315"/>
      <c r="K25" s="1315"/>
      <c r="L25" s="1315"/>
      <c r="M25" s="1316"/>
      <c r="N25" s="543" t="s">
        <v>187</v>
      </c>
      <c r="O25" s="543" t="s">
        <v>187</v>
      </c>
      <c r="P25" s="543" t="s">
        <v>187</v>
      </c>
      <c r="Q25" s="372" t="s">
        <v>175</v>
      </c>
      <c r="R25" s="378" t="s">
        <v>175</v>
      </c>
      <c r="S25" s="378" t="s">
        <v>175</v>
      </c>
      <c r="T25" s="540" t="s">
        <v>175</v>
      </c>
      <c r="U25" s="340" t="s">
        <v>175</v>
      </c>
      <c r="V25" s="540" t="s">
        <v>175</v>
      </c>
      <c r="W25" s="340" t="s">
        <v>175</v>
      </c>
    </row>
    <row r="26" spans="8:23" ht="23.25" customHeight="1">
      <c r="H26" s="943"/>
      <c r="I26" s="942" t="s">
        <v>173</v>
      </c>
      <c r="J26" s="1315"/>
      <c r="K26" s="1315"/>
      <c r="L26" s="1315"/>
      <c r="M26" s="1316"/>
      <c r="N26" s="543" t="s">
        <v>187</v>
      </c>
      <c r="O26" s="543" t="s">
        <v>187</v>
      </c>
      <c r="P26" s="543" t="s">
        <v>187</v>
      </c>
      <c r="Q26" s="372" t="s">
        <v>175</v>
      </c>
      <c r="R26" s="378" t="s">
        <v>175</v>
      </c>
      <c r="S26" s="378" t="s">
        <v>175</v>
      </c>
      <c r="T26" s="540" t="s">
        <v>175</v>
      </c>
      <c r="U26" s="340" t="s">
        <v>175</v>
      </c>
      <c r="V26" s="540" t="s">
        <v>175</v>
      </c>
      <c r="W26" s="340" t="s">
        <v>175</v>
      </c>
    </row>
    <row r="27" spans="8:23" ht="23.25" customHeight="1">
      <c r="H27" s="933"/>
      <c r="I27" s="944" t="s">
        <v>15</v>
      </c>
      <c r="J27" s="1315"/>
      <c r="K27" s="1315"/>
      <c r="L27" s="1315"/>
      <c r="M27" s="1316"/>
      <c r="N27" s="543" t="s">
        <v>187</v>
      </c>
      <c r="O27" s="543" t="s">
        <v>187</v>
      </c>
      <c r="P27" s="543" t="s">
        <v>187</v>
      </c>
      <c r="Q27" s="372" t="s">
        <v>186</v>
      </c>
      <c r="R27" s="378" t="s">
        <v>175</v>
      </c>
      <c r="S27" s="378" t="s">
        <v>175</v>
      </c>
      <c r="T27" s="540" t="s">
        <v>175</v>
      </c>
      <c r="U27" s="340" t="s">
        <v>175</v>
      </c>
      <c r="V27" s="540" t="s">
        <v>175</v>
      </c>
      <c r="W27" s="340" t="s">
        <v>175</v>
      </c>
    </row>
    <row r="28" spans="8:23" ht="23.25" customHeight="1" thickBot="1">
      <c r="H28" s="945"/>
      <c r="I28" s="946" t="s">
        <v>16</v>
      </c>
      <c r="J28" s="1317"/>
      <c r="K28" s="1318"/>
      <c r="L28" s="1318"/>
      <c r="M28" s="1319"/>
      <c r="N28" s="1092" t="s">
        <v>187</v>
      </c>
      <c r="O28" s="1092" t="s">
        <v>187</v>
      </c>
      <c r="P28" s="1092" t="s">
        <v>187</v>
      </c>
      <c r="Q28" s="1396" t="s">
        <v>175</v>
      </c>
      <c r="R28" s="967" t="s">
        <v>175</v>
      </c>
      <c r="S28" s="967" t="s">
        <v>175</v>
      </c>
      <c r="T28" s="1091" t="s">
        <v>175</v>
      </c>
      <c r="U28" s="556" t="s">
        <v>175</v>
      </c>
      <c r="V28" s="557" t="s">
        <v>175</v>
      </c>
      <c r="W28" s="556" t="s">
        <v>175</v>
      </c>
    </row>
    <row r="29" spans="8:23" ht="23.25" customHeight="1" thickBot="1" thickTop="1">
      <c r="H29" s="947" t="s">
        <v>17</v>
      </c>
      <c r="I29" s="948"/>
      <c r="J29" s="1320"/>
      <c r="K29" s="1320"/>
      <c r="L29" s="1320"/>
      <c r="M29" s="1321"/>
      <c r="N29" s="347">
        <f>+G13/N13</f>
        <v>0.6143445532798869</v>
      </c>
      <c r="O29" s="347">
        <f>+H13/O13</f>
        <v>0.5026529975772623</v>
      </c>
      <c r="P29" s="347">
        <v>0.552</v>
      </c>
      <c r="Q29" s="390">
        <f aca="true" t="shared" si="1" ref="Q29:V29">+J13/Q13</f>
        <v>0.7449864123524885</v>
      </c>
      <c r="R29" s="77">
        <f t="shared" si="1"/>
        <v>0.9046036621069111</v>
      </c>
      <c r="S29" s="77">
        <f t="shared" si="1"/>
        <v>1.1498955088919547</v>
      </c>
      <c r="T29" s="344">
        <f t="shared" si="1"/>
        <v>1.0450848085940563</v>
      </c>
      <c r="U29" s="78">
        <f t="shared" si="1"/>
        <v>0.815709734245623</v>
      </c>
      <c r="V29" s="344">
        <f t="shared" si="1"/>
        <v>1.0972438588375457</v>
      </c>
      <c r="W29" s="78">
        <v>0.952</v>
      </c>
    </row>
    <row r="30" spans="8:23" ht="9.75" customHeight="1" thickBot="1">
      <c r="H30" s="191"/>
      <c r="I30" s="191"/>
      <c r="J30" s="161"/>
      <c r="K30" s="161"/>
      <c r="L30" s="161"/>
      <c r="M30" s="161"/>
      <c r="N30" s="161"/>
      <c r="O30" s="161"/>
      <c r="P30" s="161"/>
      <c r="Q30" s="968"/>
      <c r="R30" s="968"/>
      <c r="S30" s="968"/>
      <c r="T30" s="968"/>
      <c r="U30" s="968"/>
      <c r="V30" s="968"/>
      <c r="W30" s="968"/>
    </row>
    <row r="31" spans="8:23" ht="23.25" customHeight="1" thickBot="1">
      <c r="H31" s="1482" t="s">
        <v>18</v>
      </c>
      <c r="I31" s="1483"/>
      <c r="J31" s="134" t="str">
        <f>+'[1]IAB'!J21</f>
        <v>第1</v>
      </c>
      <c r="K31" s="927" t="str">
        <f>+'[1]IAB'!K21</f>
        <v>第2</v>
      </c>
      <c r="L31" s="927" t="str">
        <f>+'[1]IAB'!L21</f>
        <v>第3</v>
      </c>
      <c r="M31" s="969" t="str">
        <f>+'[1]IAB'!M21</f>
        <v>第4</v>
      </c>
      <c r="N31" s="9" t="s">
        <v>183</v>
      </c>
      <c r="O31" s="9" t="s">
        <v>184</v>
      </c>
      <c r="P31" s="131" t="s">
        <v>185</v>
      </c>
      <c r="Q31" s="404" t="s">
        <v>43</v>
      </c>
      <c r="R31" s="1033" t="s">
        <v>172</v>
      </c>
      <c r="S31" s="197" t="s">
        <v>45</v>
      </c>
      <c r="T31" s="1034" t="s">
        <v>46</v>
      </c>
      <c r="U31" s="7" t="s">
        <v>44</v>
      </c>
      <c r="V31" s="373" t="s">
        <v>47</v>
      </c>
      <c r="W31" s="7" t="s">
        <v>48</v>
      </c>
    </row>
    <row r="32" spans="8:23" ht="23.25" customHeight="1" thickBot="1" thickTop="1">
      <c r="H32" s="970" t="s">
        <v>5</v>
      </c>
      <c r="I32" s="971"/>
      <c r="J32" s="1322"/>
      <c r="K32" s="1323"/>
      <c r="L32" s="1323"/>
      <c r="M32" s="1320"/>
      <c r="N32" s="347" t="s">
        <v>193</v>
      </c>
      <c r="O32" s="347" t="s">
        <v>193</v>
      </c>
      <c r="P32" s="858" t="s">
        <v>193</v>
      </c>
      <c r="Q32" s="972" t="s">
        <v>117</v>
      </c>
      <c r="R32" s="348" t="s">
        <v>117</v>
      </c>
      <c r="S32" s="348" t="s">
        <v>117</v>
      </c>
      <c r="T32" s="374" t="s">
        <v>117</v>
      </c>
      <c r="U32" s="349" t="s">
        <v>117</v>
      </c>
      <c r="V32" s="555" t="s">
        <v>117</v>
      </c>
      <c r="W32" s="349" t="s">
        <v>117</v>
      </c>
    </row>
  </sheetData>
  <mergeCells count="19">
    <mergeCell ref="Q2:W2"/>
    <mergeCell ref="A3:B3"/>
    <mergeCell ref="Q3:W3"/>
    <mergeCell ref="J2:P2"/>
    <mergeCell ref="J3:P3"/>
    <mergeCell ref="C2:I2"/>
    <mergeCell ref="C3:I3"/>
    <mergeCell ref="Q4:W4"/>
    <mergeCell ref="A5:B5"/>
    <mergeCell ref="A15:B15"/>
    <mergeCell ref="Q19:W19"/>
    <mergeCell ref="J19:P19"/>
    <mergeCell ref="C4:I4"/>
    <mergeCell ref="J4:P4"/>
    <mergeCell ref="H31:I31"/>
    <mergeCell ref="H20:I20"/>
    <mergeCell ref="Q20:W20"/>
    <mergeCell ref="H21:I21"/>
    <mergeCell ref="J20:P20"/>
  </mergeCells>
  <printOptions/>
  <pageMargins left="0.35433070866141736" right="0.2755905511811024" top="0.53" bottom="0.1968503937007874" header="0.33" footer="0.35433070866141736"/>
  <pageSetup horizontalDpi="600" verticalDpi="600" orientation="landscape" paperSize="9" scale="70" r:id="rId4"/>
  <headerFooter alignWithMargins="0">
    <oddFooter>&amp;C９&amp;R2010年3月期 データ集 （消去＆調整）</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940133</dc:creator>
  <cp:keywords/>
  <dc:description/>
  <cp:lastModifiedBy>オムロン</cp:lastModifiedBy>
  <cp:lastPrinted>2010-04-27T22:51:49Z</cp:lastPrinted>
  <dcterms:created xsi:type="dcterms:W3CDTF">2004-07-14T08:18:12Z</dcterms:created>
  <dcterms:modified xsi:type="dcterms:W3CDTF">2010-04-27T23:16:27Z</dcterms:modified>
  <cp:category/>
  <cp:version/>
  <cp:contentType/>
  <cp:contentStatus/>
</cp:coreProperties>
</file>