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780" tabRatio="930" activeTab="0"/>
  </bookViews>
  <sheets>
    <sheet name="Index" sheetId="1" r:id="rId1"/>
    <sheet name="Total PL" sheetId="2" r:id="rId2"/>
    <sheet name="IAB" sheetId="3" r:id="rId3"/>
    <sheet name="ECB" sheetId="4" r:id="rId4"/>
    <sheet name="AEC" sheetId="5" r:id="rId5"/>
    <sheet name="SSB" sheetId="6" r:id="rId6"/>
    <sheet name="HCB" sheetId="7" r:id="rId7"/>
    <sheet name="Other" sheetId="8" r:id="rId8"/>
    <sheet name="Sales CP" sheetId="9" r:id="rId9"/>
    <sheet name="Sales Region" sheetId="10" r:id="rId10"/>
    <sheet name="Region Segment CP" sheetId="11" r:id="rId11"/>
    <sheet name="O.I  CP" sheetId="12" r:id="rId12"/>
    <sheet name="R&amp;D.CAPEX.Depreciation" sheetId="13" r:id="rId13"/>
  </sheets>
  <externalReferences>
    <externalReference r:id="rId16"/>
  </externalReferences>
  <definedNames>
    <definedName name="_xlnm.Print_Area" localSheetId="1">'Total PL'!$A$1:$W$49</definedName>
  </definedNames>
  <calcPr fullCalcOnLoad="1"/>
</workbook>
</file>

<file path=xl/sharedStrings.xml><?xml version="1.0" encoding="utf-8"?>
<sst xmlns="http://schemas.openxmlformats.org/spreadsheetml/2006/main" count="1544" uniqueCount="253">
  <si>
    <t>EURO</t>
  </si>
  <si>
    <t>･･･</t>
  </si>
  <si>
    <t>･･･</t>
  </si>
  <si>
    <t>･･･</t>
  </si>
  <si>
    <t>･･･</t>
  </si>
  <si>
    <t>･･･</t>
  </si>
  <si>
    <t>total</t>
  </si>
  <si>
    <r>
      <t>S</t>
    </r>
    <r>
      <rPr>
        <sz val="11"/>
        <rFont val="ＭＳ Ｐゴシック"/>
        <family val="3"/>
      </rPr>
      <t>ales</t>
    </r>
  </si>
  <si>
    <r>
      <t>C</t>
    </r>
    <r>
      <rPr>
        <sz val="11"/>
        <rFont val="ＭＳ Ｐゴシック"/>
        <family val="3"/>
      </rPr>
      <t>ost of  Sales</t>
    </r>
  </si>
  <si>
    <r>
      <t>G</t>
    </r>
    <r>
      <rPr>
        <sz val="11"/>
        <rFont val="ＭＳ Ｐゴシック"/>
        <family val="3"/>
      </rPr>
      <t>ross Profit</t>
    </r>
  </si>
  <si>
    <r>
      <t>S</t>
    </r>
    <r>
      <rPr>
        <sz val="11"/>
        <rFont val="ＭＳ Ｐゴシック"/>
        <family val="3"/>
      </rPr>
      <t>G&amp;A</t>
    </r>
  </si>
  <si>
    <t>R&amp;D Exp.</t>
  </si>
  <si>
    <t>SG&amp;A + R&amp;D</t>
  </si>
  <si>
    <r>
      <t>O</t>
    </r>
    <r>
      <rPr>
        <sz val="11"/>
        <rFont val="ＭＳ Ｐゴシック"/>
        <family val="3"/>
      </rPr>
      <t>perating Income</t>
    </r>
  </si>
  <si>
    <r>
      <t>N</t>
    </r>
    <r>
      <rPr>
        <sz val="11"/>
        <rFont val="ＭＳ Ｐゴシック"/>
        <family val="3"/>
      </rPr>
      <t>on-Ope.Exp.</t>
    </r>
  </si>
  <si>
    <r>
      <t>N</t>
    </r>
    <r>
      <rPr>
        <sz val="11"/>
        <rFont val="ＭＳ Ｐゴシック"/>
        <family val="3"/>
      </rPr>
      <t>IBT</t>
    </r>
  </si>
  <si>
    <r>
      <t>N</t>
    </r>
    <r>
      <rPr>
        <sz val="11"/>
        <rFont val="ＭＳ Ｐゴシック"/>
        <family val="3"/>
      </rPr>
      <t>AIT</t>
    </r>
  </si>
  <si>
    <r>
      <t>G</t>
    </r>
    <r>
      <rPr>
        <sz val="11"/>
        <rFont val="ＭＳ Ｐゴシック"/>
        <family val="3"/>
      </rPr>
      <t>ross Profit/Sales</t>
    </r>
  </si>
  <si>
    <r>
      <t>S</t>
    </r>
    <r>
      <rPr>
        <sz val="11"/>
        <rFont val="ＭＳ Ｐゴシック"/>
        <family val="3"/>
      </rPr>
      <t>G&amp;A/Sales</t>
    </r>
  </si>
  <si>
    <r>
      <t>Ｒ＆Ｄ/</t>
    </r>
    <r>
      <rPr>
        <sz val="11"/>
        <rFont val="ＭＳ Ｐゴシック"/>
        <family val="3"/>
      </rPr>
      <t>Sales</t>
    </r>
  </si>
  <si>
    <r>
      <t>SG&amp;A + R&amp;D</t>
    </r>
    <r>
      <rPr>
        <sz val="11"/>
        <rFont val="ＭＳ Ｐゴシック"/>
        <family val="3"/>
      </rPr>
      <t>/Sales</t>
    </r>
  </si>
  <si>
    <r>
      <t>O</t>
    </r>
    <r>
      <rPr>
        <sz val="11"/>
        <rFont val="ＭＳ Ｐゴシック"/>
        <family val="3"/>
      </rPr>
      <t>.I./Sales</t>
    </r>
  </si>
  <si>
    <r>
      <t>D</t>
    </r>
    <r>
      <rPr>
        <sz val="11"/>
        <rFont val="ＭＳ Ｐゴシック"/>
        <family val="3"/>
      </rPr>
      <t>epreciation</t>
    </r>
  </si>
  <si>
    <r>
      <t>C</t>
    </r>
    <r>
      <rPr>
        <sz val="11"/>
        <rFont val="ＭＳ Ｐゴシック"/>
        <family val="3"/>
      </rPr>
      <t>apex</t>
    </r>
  </si>
  <si>
    <r>
      <t>C</t>
    </r>
    <r>
      <rPr>
        <sz val="11"/>
        <rFont val="ＭＳ Ｐゴシック"/>
        <family val="3"/>
      </rPr>
      <t>urrency Rate(Yen)</t>
    </r>
  </si>
  <si>
    <t>US$</t>
  </si>
  <si>
    <t>total</t>
  </si>
  <si>
    <r>
      <t>S</t>
    </r>
    <r>
      <rPr>
        <sz val="11"/>
        <rFont val="ＭＳ Ｐゴシック"/>
        <family val="3"/>
      </rPr>
      <t>ales</t>
    </r>
  </si>
  <si>
    <r>
      <t>C</t>
    </r>
    <r>
      <rPr>
        <sz val="11"/>
        <rFont val="ＭＳ Ｐゴシック"/>
        <family val="3"/>
      </rPr>
      <t>ost of  Sales</t>
    </r>
  </si>
  <si>
    <r>
      <t>G</t>
    </r>
    <r>
      <rPr>
        <sz val="11"/>
        <rFont val="ＭＳ Ｐゴシック"/>
        <family val="3"/>
      </rPr>
      <t>ross Profit</t>
    </r>
  </si>
  <si>
    <t>SG&amp;A</t>
  </si>
  <si>
    <t>R&amp;D Exp.</t>
  </si>
  <si>
    <r>
      <t>O</t>
    </r>
    <r>
      <rPr>
        <sz val="11"/>
        <rFont val="ＭＳ Ｐゴシック"/>
        <family val="3"/>
      </rPr>
      <t>perating Income</t>
    </r>
  </si>
  <si>
    <r>
      <t>N</t>
    </r>
    <r>
      <rPr>
        <sz val="11"/>
        <rFont val="ＭＳ Ｐゴシック"/>
        <family val="3"/>
      </rPr>
      <t>on-Ope.Exp.</t>
    </r>
  </si>
  <si>
    <r>
      <t>N</t>
    </r>
    <r>
      <rPr>
        <sz val="11"/>
        <rFont val="ＭＳ Ｐゴシック"/>
        <family val="3"/>
      </rPr>
      <t>IBT</t>
    </r>
  </si>
  <si>
    <r>
      <t>N</t>
    </r>
    <r>
      <rPr>
        <sz val="11"/>
        <rFont val="ＭＳ Ｐゴシック"/>
        <family val="3"/>
      </rPr>
      <t>AIT</t>
    </r>
  </si>
  <si>
    <r>
      <t>D</t>
    </r>
    <r>
      <rPr>
        <sz val="11"/>
        <rFont val="ＭＳ Ｐゴシック"/>
        <family val="3"/>
      </rPr>
      <t>epreciation</t>
    </r>
  </si>
  <si>
    <r>
      <t>C</t>
    </r>
    <r>
      <rPr>
        <sz val="11"/>
        <rFont val="ＭＳ Ｐゴシック"/>
        <family val="3"/>
      </rPr>
      <t>apex</t>
    </r>
  </si>
  <si>
    <r>
      <t>C</t>
    </r>
    <r>
      <rPr>
        <sz val="11"/>
        <rFont val="ＭＳ Ｐゴシック"/>
        <family val="3"/>
      </rPr>
      <t>urrency Rate(Yen)</t>
    </r>
  </si>
  <si>
    <t>US$</t>
  </si>
  <si>
    <t>Actual Result</t>
  </si>
  <si>
    <r>
      <t>　　（B</t>
    </r>
    <r>
      <rPr>
        <sz val="11"/>
        <rFont val="ＭＳ Ｐゴシック"/>
        <family val="3"/>
      </rPr>
      <t>illions of Yen</t>
    </r>
    <r>
      <rPr>
        <sz val="11"/>
        <rFont val="ＭＳ Ｐゴシック"/>
        <family val="3"/>
      </rPr>
      <t>）</t>
    </r>
  </si>
  <si>
    <t>（％）</t>
  </si>
  <si>
    <t>Comparison</t>
  </si>
  <si>
    <t>1Q</t>
  </si>
  <si>
    <t>2Q</t>
  </si>
  <si>
    <t>1st H</t>
  </si>
  <si>
    <t>3Q</t>
  </si>
  <si>
    <t>4Q</t>
  </si>
  <si>
    <t>2nd H</t>
  </si>
  <si>
    <t>Full</t>
  </si>
  <si>
    <t>IAB</t>
  </si>
  <si>
    <r>
      <t>S</t>
    </r>
    <r>
      <rPr>
        <sz val="11"/>
        <rFont val="ＭＳ Ｐゴシック"/>
        <family val="3"/>
      </rPr>
      <t>ales by Region</t>
    </r>
  </si>
  <si>
    <r>
      <t>J</t>
    </r>
    <r>
      <rPr>
        <sz val="11"/>
        <rFont val="ＭＳ Ｐゴシック"/>
        <family val="3"/>
      </rPr>
      <t>apan</t>
    </r>
  </si>
  <si>
    <r>
      <t>O</t>
    </r>
    <r>
      <rPr>
        <sz val="11"/>
        <rFont val="ＭＳ Ｐゴシック"/>
        <family val="3"/>
      </rPr>
      <t>verseas</t>
    </r>
  </si>
  <si>
    <r>
      <t>N</t>
    </r>
    <r>
      <rPr>
        <sz val="11"/>
        <rFont val="ＭＳ Ｐゴシック"/>
        <family val="3"/>
      </rPr>
      <t>orth America</t>
    </r>
  </si>
  <si>
    <r>
      <t>E</t>
    </r>
    <r>
      <rPr>
        <sz val="11"/>
        <rFont val="ＭＳ Ｐゴシック"/>
        <family val="3"/>
      </rPr>
      <t>urope</t>
    </r>
  </si>
  <si>
    <r>
      <t>A</t>
    </r>
    <r>
      <rPr>
        <sz val="11"/>
        <rFont val="ＭＳ Ｐゴシック"/>
        <family val="3"/>
      </rPr>
      <t>sia</t>
    </r>
  </si>
  <si>
    <r>
      <t>C</t>
    </r>
    <r>
      <rPr>
        <sz val="11"/>
        <rFont val="ＭＳ Ｐゴシック"/>
        <family val="3"/>
      </rPr>
      <t>hina</t>
    </r>
  </si>
  <si>
    <r>
      <t>E</t>
    </r>
    <r>
      <rPr>
        <sz val="11"/>
        <rFont val="ＭＳ Ｐゴシック"/>
        <family val="3"/>
      </rPr>
      <t>xport</t>
    </r>
  </si>
  <si>
    <r>
      <t>T</t>
    </r>
    <r>
      <rPr>
        <sz val="11"/>
        <rFont val="ＭＳ Ｐゴシック"/>
        <family val="3"/>
      </rPr>
      <t>otal</t>
    </r>
  </si>
  <si>
    <r>
      <t>O</t>
    </r>
    <r>
      <rPr>
        <sz val="11"/>
        <rFont val="ＭＳ Ｐゴシック"/>
        <family val="3"/>
      </rPr>
      <t>ther Items</t>
    </r>
  </si>
  <si>
    <t>O.I./Sales</t>
  </si>
  <si>
    <t>Depreciation</t>
  </si>
  <si>
    <t>Capex</t>
  </si>
  <si>
    <t>IAB</t>
  </si>
  <si>
    <r>
      <t>S</t>
    </r>
    <r>
      <rPr>
        <sz val="11"/>
        <rFont val="ＭＳ Ｐゴシック"/>
        <family val="3"/>
      </rPr>
      <t>ales by Region</t>
    </r>
  </si>
  <si>
    <r>
      <t>J</t>
    </r>
    <r>
      <rPr>
        <sz val="11"/>
        <rFont val="ＭＳ Ｐゴシック"/>
        <family val="3"/>
      </rPr>
      <t>apan</t>
    </r>
  </si>
  <si>
    <r>
      <t>O</t>
    </r>
    <r>
      <rPr>
        <sz val="11"/>
        <rFont val="ＭＳ Ｐゴシック"/>
        <family val="3"/>
      </rPr>
      <t>verseas</t>
    </r>
  </si>
  <si>
    <r>
      <t>N</t>
    </r>
    <r>
      <rPr>
        <sz val="11"/>
        <rFont val="ＭＳ Ｐゴシック"/>
        <family val="3"/>
      </rPr>
      <t>orth America</t>
    </r>
  </si>
  <si>
    <r>
      <t>E</t>
    </r>
    <r>
      <rPr>
        <sz val="11"/>
        <rFont val="ＭＳ Ｐゴシック"/>
        <family val="3"/>
      </rPr>
      <t>urope</t>
    </r>
  </si>
  <si>
    <r>
      <t>A</t>
    </r>
    <r>
      <rPr>
        <sz val="11"/>
        <rFont val="ＭＳ Ｐゴシック"/>
        <family val="3"/>
      </rPr>
      <t>sia</t>
    </r>
  </si>
  <si>
    <r>
      <t>C</t>
    </r>
    <r>
      <rPr>
        <sz val="11"/>
        <rFont val="ＭＳ Ｐゴシック"/>
        <family val="3"/>
      </rPr>
      <t>hina</t>
    </r>
  </si>
  <si>
    <r>
      <t>E</t>
    </r>
    <r>
      <rPr>
        <sz val="11"/>
        <rFont val="ＭＳ Ｐゴシック"/>
        <family val="3"/>
      </rPr>
      <t>xport</t>
    </r>
  </si>
  <si>
    <r>
      <t>T</t>
    </r>
    <r>
      <rPr>
        <sz val="11"/>
        <rFont val="ＭＳ Ｐゴシック"/>
        <family val="3"/>
      </rPr>
      <t>otal</t>
    </r>
  </si>
  <si>
    <r>
      <t>O</t>
    </r>
    <r>
      <rPr>
        <sz val="11"/>
        <rFont val="ＭＳ Ｐゴシック"/>
        <family val="3"/>
      </rPr>
      <t>ther Items</t>
    </r>
  </si>
  <si>
    <r>
      <t>O</t>
    </r>
    <r>
      <rPr>
        <sz val="11"/>
        <rFont val="ＭＳ Ｐゴシック"/>
        <family val="3"/>
      </rPr>
      <t>perating Income</t>
    </r>
  </si>
  <si>
    <t>R&amp;D Exp.</t>
  </si>
  <si>
    <t>Depreciation</t>
  </si>
  <si>
    <t>Capex</t>
  </si>
  <si>
    <t>HCB</t>
  </si>
  <si>
    <r>
      <t>T</t>
    </r>
    <r>
      <rPr>
        <sz val="11"/>
        <rFont val="ＭＳ Ｐゴシック"/>
        <family val="3"/>
      </rPr>
      <t>otal</t>
    </r>
  </si>
  <si>
    <t>Sales by Segment</t>
  </si>
  <si>
    <t>ECB</t>
  </si>
  <si>
    <t>AEC</t>
  </si>
  <si>
    <t>SSB</t>
  </si>
  <si>
    <t>HCB</t>
  </si>
  <si>
    <r>
      <t>O</t>
    </r>
    <r>
      <rPr>
        <sz val="11"/>
        <rFont val="ＭＳ Ｐゴシック"/>
        <family val="3"/>
      </rPr>
      <t>ther</t>
    </r>
  </si>
  <si>
    <r>
      <t>O</t>
    </r>
    <r>
      <rPr>
        <sz val="11"/>
        <rFont val="ＭＳ Ｐゴシック"/>
        <family val="3"/>
      </rPr>
      <t>ther</t>
    </r>
  </si>
  <si>
    <t>Sales by Segment</t>
  </si>
  <si>
    <t>Comparison</t>
  </si>
  <si>
    <t>IAB</t>
  </si>
  <si>
    <t>ECB</t>
  </si>
  <si>
    <t>ECB</t>
  </si>
  <si>
    <t>AEC</t>
  </si>
  <si>
    <t>AEC</t>
  </si>
  <si>
    <t>SSB</t>
  </si>
  <si>
    <t>SSB</t>
  </si>
  <si>
    <t>HCB</t>
  </si>
  <si>
    <r>
      <t>O</t>
    </r>
    <r>
      <rPr>
        <sz val="11"/>
        <rFont val="ＭＳ Ｐゴシック"/>
        <family val="3"/>
      </rPr>
      <t>ther</t>
    </r>
  </si>
  <si>
    <t>Sales by Segment</t>
  </si>
  <si>
    <t>Ratio</t>
  </si>
  <si>
    <t>Ratio</t>
  </si>
  <si>
    <t>Sales by Region</t>
  </si>
  <si>
    <r>
      <t>J</t>
    </r>
    <r>
      <rPr>
        <sz val="11"/>
        <rFont val="ＭＳ Ｐゴシック"/>
        <family val="3"/>
      </rPr>
      <t>apan</t>
    </r>
  </si>
  <si>
    <r>
      <t>O</t>
    </r>
    <r>
      <rPr>
        <sz val="11"/>
        <rFont val="ＭＳ Ｐゴシック"/>
        <family val="3"/>
      </rPr>
      <t>verseas</t>
    </r>
  </si>
  <si>
    <r>
      <t>N</t>
    </r>
    <r>
      <rPr>
        <sz val="11"/>
        <rFont val="ＭＳ Ｐゴシック"/>
        <family val="3"/>
      </rPr>
      <t>orth America</t>
    </r>
  </si>
  <si>
    <r>
      <t>E</t>
    </r>
    <r>
      <rPr>
        <sz val="11"/>
        <rFont val="ＭＳ Ｐゴシック"/>
        <family val="3"/>
      </rPr>
      <t>urope</t>
    </r>
  </si>
  <si>
    <r>
      <t>A</t>
    </r>
    <r>
      <rPr>
        <sz val="11"/>
        <rFont val="ＭＳ Ｐゴシック"/>
        <family val="3"/>
      </rPr>
      <t>sia</t>
    </r>
  </si>
  <si>
    <r>
      <t>C</t>
    </r>
    <r>
      <rPr>
        <sz val="11"/>
        <rFont val="ＭＳ Ｐゴシック"/>
        <family val="3"/>
      </rPr>
      <t>hina</t>
    </r>
  </si>
  <si>
    <r>
      <t>E</t>
    </r>
    <r>
      <rPr>
        <sz val="11"/>
        <rFont val="ＭＳ Ｐゴシック"/>
        <family val="3"/>
      </rPr>
      <t>xport</t>
    </r>
  </si>
  <si>
    <r>
      <t>T</t>
    </r>
    <r>
      <rPr>
        <sz val="11"/>
        <rFont val="ＭＳ Ｐゴシック"/>
        <family val="3"/>
      </rPr>
      <t>otal</t>
    </r>
  </si>
  <si>
    <t>Ratio of Sales by</t>
  </si>
  <si>
    <t>Region and Segment</t>
  </si>
  <si>
    <r>
      <t>J</t>
    </r>
    <r>
      <rPr>
        <sz val="11"/>
        <rFont val="ＭＳ Ｐゴシック"/>
        <family val="3"/>
      </rPr>
      <t>apan</t>
    </r>
  </si>
  <si>
    <r>
      <t>O</t>
    </r>
    <r>
      <rPr>
        <sz val="11"/>
        <rFont val="ＭＳ Ｐゴシック"/>
        <family val="3"/>
      </rPr>
      <t>verseas</t>
    </r>
  </si>
  <si>
    <r>
      <t>N</t>
    </r>
    <r>
      <rPr>
        <sz val="11"/>
        <rFont val="ＭＳ Ｐゴシック"/>
        <family val="3"/>
      </rPr>
      <t>orth America</t>
    </r>
  </si>
  <si>
    <t>IAB</t>
  </si>
  <si>
    <r>
      <t>E</t>
    </r>
    <r>
      <rPr>
        <sz val="11"/>
        <rFont val="ＭＳ Ｐゴシック"/>
        <family val="3"/>
      </rPr>
      <t>urope</t>
    </r>
  </si>
  <si>
    <r>
      <t>A</t>
    </r>
    <r>
      <rPr>
        <sz val="11"/>
        <rFont val="ＭＳ Ｐゴシック"/>
        <family val="3"/>
      </rPr>
      <t>sia</t>
    </r>
  </si>
  <si>
    <r>
      <t>C</t>
    </r>
    <r>
      <rPr>
        <sz val="11"/>
        <rFont val="ＭＳ Ｐゴシック"/>
        <family val="3"/>
      </rPr>
      <t>hina</t>
    </r>
  </si>
  <si>
    <r>
      <t>E</t>
    </r>
    <r>
      <rPr>
        <sz val="11"/>
        <rFont val="ＭＳ Ｐゴシック"/>
        <family val="3"/>
      </rPr>
      <t>xport</t>
    </r>
  </si>
  <si>
    <r>
      <t>E</t>
    </r>
    <r>
      <rPr>
        <sz val="11"/>
        <rFont val="ＭＳ Ｐゴシック"/>
        <family val="3"/>
      </rPr>
      <t>CB</t>
    </r>
  </si>
  <si>
    <r>
      <t>A</t>
    </r>
    <r>
      <rPr>
        <sz val="11"/>
        <rFont val="ＭＳ Ｐゴシック"/>
        <family val="3"/>
      </rPr>
      <t>EC</t>
    </r>
  </si>
  <si>
    <r>
      <t>S</t>
    </r>
    <r>
      <rPr>
        <sz val="11"/>
        <rFont val="ＭＳ Ｐゴシック"/>
        <family val="3"/>
      </rPr>
      <t>SB</t>
    </r>
  </si>
  <si>
    <r>
      <t>H</t>
    </r>
    <r>
      <rPr>
        <sz val="11"/>
        <rFont val="ＭＳ Ｐゴシック"/>
        <family val="3"/>
      </rPr>
      <t>CB</t>
    </r>
  </si>
  <si>
    <r>
      <t>O</t>
    </r>
    <r>
      <rPr>
        <sz val="11"/>
        <rFont val="ＭＳ Ｐゴシック"/>
        <family val="3"/>
      </rPr>
      <t>ther</t>
    </r>
  </si>
  <si>
    <t>Operating Incom</t>
  </si>
  <si>
    <t>by Segment</t>
  </si>
  <si>
    <t>IAB</t>
  </si>
  <si>
    <t>ECB</t>
  </si>
  <si>
    <t>AEC</t>
  </si>
  <si>
    <t>SSB</t>
  </si>
  <si>
    <t>HCB</t>
  </si>
  <si>
    <r>
      <t>O</t>
    </r>
    <r>
      <rPr>
        <sz val="11"/>
        <rFont val="ＭＳ Ｐゴシック"/>
        <family val="3"/>
      </rPr>
      <t>ther</t>
    </r>
  </si>
  <si>
    <r>
      <t>E</t>
    </r>
    <r>
      <rPr>
        <sz val="11"/>
        <rFont val="ＭＳ Ｐゴシック"/>
        <family val="3"/>
      </rPr>
      <t>limination&amp;Corporate</t>
    </r>
  </si>
  <si>
    <r>
      <t>T</t>
    </r>
    <r>
      <rPr>
        <sz val="11"/>
        <rFont val="ＭＳ Ｐゴシック"/>
        <family val="3"/>
      </rPr>
      <t>otal</t>
    </r>
  </si>
  <si>
    <t>Operating Incom</t>
  </si>
  <si>
    <t>Comparison</t>
  </si>
  <si>
    <t>IAB</t>
  </si>
  <si>
    <t>ECB</t>
  </si>
  <si>
    <t>AEC</t>
  </si>
  <si>
    <t>SSB</t>
  </si>
  <si>
    <t>HCB</t>
  </si>
  <si>
    <r>
      <t>O</t>
    </r>
    <r>
      <rPr>
        <sz val="11"/>
        <rFont val="ＭＳ Ｐゴシック"/>
        <family val="3"/>
      </rPr>
      <t>ther</t>
    </r>
  </si>
  <si>
    <r>
      <t>E</t>
    </r>
    <r>
      <rPr>
        <sz val="11"/>
        <rFont val="ＭＳ Ｐゴシック"/>
        <family val="3"/>
      </rPr>
      <t>limination&amp;Corporate</t>
    </r>
  </si>
  <si>
    <t>Operating Incom</t>
  </si>
  <si>
    <t>by Segment</t>
  </si>
  <si>
    <t>Ratio</t>
  </si>
  <si>
    <t>IAB</t>
  </si>
  <si>
    <t>ECB</t>
  </si>
  <si>
    <t>AEC</t>
  </si>
  <si>
    <t>SSB</t>
  </si>
  <si>
    <t>HCB</t>
  </si>
  <si>
    <r>
      <t>O</t>
    </r>
    <r>
      <rPr>
        <sz val="11"/>
        <rFont val="ＭＳ Ｐゴシック"/>
        <family val="3"/>
      </rPr>
      <t>ther</t>
    </r>
  </si>
  <si>
    <t>　　（%）</t>
  </si>
  <si>
    <t>Index</t>
  </si>
  <si>
    <t>Financial Hilights</t>
  </si>
  <si>
    <t>IAB　 Summary of Operations</t>
  </si>
  <si>
    <t>ECB 　Summary of Operations</t>
  </si>
  <si>
    <t>AEC 　Summary of Operations</t>
  </si>
  <si>
    <t>SSB 　Summary of Operations</t>
  </si>
  <si>
    <t>HCB 　Summary of Operations</t>
  </si>
  <si>
    <t>OTHER 　Summary of Operations</t>
  </si>
  <si>
    <t>Sales by Segment</t>
  </si>
  <si>
    <t>Sales by Region</t>
  </si>
  <si>
    <t>Ratio of Sales by Region and Segment</t>
  </si>
  <si>
    <t>Operating Income by Segment</t>
  </si>
  <si>
    <t>＊Name of Business Segments＊</t>
  </si>
  <si>
    <r>
      <t>E</t>
    </r>
    <r>
      <rPr>
        <sz val="11"/>
        <rFont val="ＭＳ Ｐゴシック"/>
        <family val="3"/>
      </rPr>
      <t xml:space="preserve">CB   </t>
    </r>
    <r>
      <rPr>
        <sz val="11"/>
        <rFont val="ＭＳ Ｐゴシック"/>
        <family val="3"/>
      </rPr>
      <t>Electronic Components Business</t>
    </r>
  </si>
  <si>
    <r>
      <t>A</t>
    </r>
    <r>
      <rPr>
        <sz val="11"/>
        <rFont val="ＭＳ Ｐゴシック"/>
        <family val="3"/>
      </rPr>
      <t xml:space="preserve">EC   </t>
    </r>
    <r>
      <rPr>
        <sz val="11"/>
        <rFont val="ＭＳ Ｐゴシック"/>
        <family val="3"/>
      </rPr>
      <t>Automotive Electronic Components Business</t>
    </r>
  </si>
  <si>
    <r>
      <t>S</t>
    </r>
    <r>
      <rPr>
        <sz val="11"/>
        <rFont val="ＭＳ Ｐゴシック"/>
        <family val="3"/>
      </rPr>
      <t xml:space="preserve">SB   </t>
    </r>
    <r>
      <rPr>
        <sz val="11"/>
        <rFont val="ＭＳ Ｐゴシック"/>
        <family val="3"/>
      </rPr>
      <t>Social Systems Solutions Business</t>
    </r>
  </si>
  <si>
    <r>
      <t>H</t>
    </r>
    <r>
      <rPr>
        <sz val="11"/>
        <rFont val="ＭＳ Ｐゴシック"/>
        <family val="3"/>
      </rPr>
      <t xml:space="preserve">CB   </t>
    </r>
    <r>
      <rPr>
        <sz val="11"/>
        <rFont val="ＭＳ Ｐゴシック"/>
        <family val="3"/>
      </rPr>
      <t>Healthcare Business</t>
    </r>
  </si>
  <si>
    <r>
      <t>I</t>
    </r>
    <r>
      <rPr>
        <sz val="11"/>
        <rFont val="ＭＳ Ｐゴシック"/>
        <family val="3"/>
      </rPr>
      <t xml:space="preserve">AB    </t>
    </r>
    <r>
      <rPr>
        <sz val="11"/>
        <rFont val="ＭＳ Ｐゴシック"/>
        <family val="3"/>
      </rPr>
      <t>Industrial Automation Business</t>
    </r>
  </si>
  <si>
    <t xml:space="preserve">Notes: </t>
  </si>
  <si>
    <t xml:space="preserve">The financial statements are prepared in accordance with U.S. GAAP standards. </t>
  </si>
  <si>
    <t>Forecast of results and future developments for this reference data are based on information available to the Company at the time when this reference data was produced and announced, as well as certain assumptions judged by the Company to be reasonable. Various factors could cause actual results to differ materially from these projections. Major factors influencing Omron's actual results include, but are not limited to, (i) the economic conditions surrounding the Company's businesses in Japan and overseas, (ii) demand trends for the Company's products and services, (iii) the ability of the Omron Group to develop new technologies and new products, (iv) major changes in the fund-raising environment, (v) tie-ups or cooperative relationships with other companies, and (vi) movements in currency exchange rates and stock markets.</t>
  </si>
  <si>
    <r>
      <t xml:space="preserve">This reference data was produced and announced on </t>
    </r>
    <r>
      <rPr>
        <sz val="11"/>
        <rFont val="ＭＳ Ｐゴシック"/>
        <family val="3"/>
      </rPr>
      <t>April 27</t>
    </r>
    <r>
      <rPr>
        <sz val="11"/>
        <rFont val="ＭＳ Ｐゴシック"/>
        <family val="3"/>
      </rPr>
      <t>, 200</t>
    </r>
    <r>
      <rPr>
        <sz val="11"/>
        <rFont val="ＭＳ Ｐゴシック"/>
        <family val="3"/>
      </rPr>
      <t>6</t>
    </r>
    <r>
      <rPr>
        <sz val="11"/>
        <rFont val="ＭＳ Ｐゴシック"/>
        <family val="3"/>
      </rPr>
      <t>.</t>
    </r>
  </si>
  <si>
    <t>OMRON Group Reference Data as of April 2006</t>
  </si>
  <si>
    <t>ＥＣＢ</t>
  </si>
  <si>
    <t>ＡＥＣ</t>
  </si>
  <si>
    <t>ＳＳＢ</t>
  </si>
  <si>
    <t>ＨＣＢ</t>
  </si>
  <si>
    <t>ＨＣＢ</t>
  </si>
  <si>
    <t>Other</t>
  </si>
  <si>
    <t>1Q(A)</t>
  </si>
  <si>
    <t>2Q(A)</t>
  </si>
  <si>
    <t>3Q(A)</t>
  </si>
  <si>
    <t>4Q(A)</t>
  </si>
  <si>
    <t>1st H(A)</t>
  </si>
  <si>
    <t>2nd H(A)</t>
  </si>
  <si>
    <t>Full(A)</t>
  </si>
  <si>
    <t>Sales by Region</t>
  </si>
  <si>
    <t>"Daikohenjo"</t>
  </si>
  <si>
    <t>1Q(P)</t>
  </si>
  <si>
    <t>2Q(P)</t>
  </si>
  <si>
    <t>3Q(P)</t>
  </si>
  <si>
    <t>4Q(P)</t>
  </si>
  <si>
    <t>1st H(P)</t>
  </si>
  <si>
    <t>2nd H(P)</t>
  </si>
  <si>
    <t>Full(P)</t>
  </si>
  <si>
    <t>Plan</t>
  </si>
  <si>
    <t>Note)   (A) stands for an actual result, and (P) for a Plan in a table.</t>
  </si>
  <si>
    <t>IAB</t>
  </si>
  <si>
    <t>ECB</t>
  </si>
  <si>
    <t>AEC</t>
  </si>
  <si>
    <t>本社他</t>
  </si>
  <si>
    <t>合計</t>
  </si>
  <si>
    <t>IAB</t>
  </si>
  <si>
    <t>ECB</t>
  </si>
  <si>
    <t>AEC</t>
  </si>
  <si>
    <t>SSB</t>
  </si>
  <si>
    <t>SSB</t>
  </si>
  <si>
    <t>HCB</t>
  </si>
  <si>
    <t>IAB</t>
  </si>
  <si>
    <t>ECB</t>
  </si>
  <si>
    <t>ECB</t>
  </si>
  <si>
    <t>AEC</t>
  </si>
  <si>
    <t>SSB</t>
  </si>
  <si>
    <t>SSB</t>
  </si>
  <si>
    <t>HCB</t>
  </si>
  <si>
    <t>HCB</t>
  </si>
  <si>
    <t>SSB</t>
  </si>
  <si>
    <t>HCB</t>
  </si>
  <si>
    <t>R&amp;D Exp.</t>
  </si>
  <si>
    <t>Ratio</t>
  </si>
  <si>
    <t>Plan</t>
  </si>
  <si>
    <t>Actual Result</t>
  </si>
  <si>
    <t>　　（Billions of Yen）</t>
  </si>
  <si>
    <t>CAPEX</t>
  </si>
  <si>
    <t>Depreciation</t>
  </si>
  <si>
    <t>（％）</t>
  </si>
  <si>
    <t>Full(P)</t>
  </si>
  <si>
    <t>Full(A)</t>
  </si>
  <si>
    <t>Full</t>
  </si>
  <si>
    <t>R&amp;D Expenses / CAPEX / Depreciation</t>
  </si>
  <si>
    <t>-</t>
  </si>
  <si>
    <t>-</t>
  </si>
  <si>
    <t>-</t>
  </si>
  <si>
    <t>-</t>
  </si>
  <si>
    <t>-</t>
  </si>
  <si>
    <t>-</t>
  </si>
  <si>
    <r>
      <t xml:space="preserve">Includes </t>
    </r>
    <r>
      <rPr>
        <sz val="11"/>
        <rFont val="ＭＳ Ｐゴシック"/>
        <family val="3"/>
      </rPr>
      <t>144</t>
    </r>
    <r>
      <rPr>
        <sz val="11"/>
        <rFont val="ＭＳ Ｐゴシック"/>
        <family val="3"/>
      </rPr>
      <t xml:space="preserve"> consolidated subsidiaries and </t>
    </r>
    <r>
      <rPr>
        <sz val="11"/>
        <rFont val="ＭＳ Ｐゴシック"/>
        <family val="3"/>
      </rPr>
      <t>17</t>
    </r>
    <r>
      <rPr>
        <sz val="11"/>
        <rFont val="ＭＳ Ｐゴシック"/>
        <family val="3"/>
      </rPr>
      <t xml:space="preserve"> affiliated companies accounted for by the equity method.  </t>
    </r>
  </si>
  <si>
    <t>Fiscal Year 2006</t>
  </si>
  <si>
    <t>Fiscal Year 2005</t>
  </si>
  <si>
    <t>FY2005 Actual Result / FY2004 Actual Result</t>
  </si>
  <si>
    <t>Fiscal Year 2004</t>
  </si>
  <si>
    <t>FY2006 Plan / FY2005 Actual Result</t>
  </si>
  <si>
    <t xml:space="preserve">FY2006 Plan / </t>
  </si>
  <si>
    <t>FY2005 Actual Result</t>
  </si>
  <si>
    <t xml:space="preserve">FY2005 Actual Result / </t>
  </si>
  <si>
    <t>FY2004 Actual Result</t>
  </si>
  <si>
    <t>Result &amp; Plan</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</si>
</sst>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_);[Red]\(#,##0\)"/>
    <numFmt numFmtId="184" formatCode="0_ "/>
    <numFmt numFmtId="185" formatCode="#,##0.00_ ;[Red]\-#,##0.00\ "/>
    <numFmt numFmtId="186" formatCode="#,##0_ ;[Red]\-#,##0\ "/>
    <numFmt numFmtId="187" formatCode="#,##0_);\(#,##0\)"/>
    <numFmt numFmtId="188" formatCode="0_);[Red]\(0\)"/>
    <numFmt numFmtId="189" formatCode="0;[Red]0"/>
    <numFmt numFmtId="190" formatCode="0_ ;[Red]\-0\ "/>
    <numFmt numFmtId="191" formatCode="###&quot;.&quot;#"/>
    <numFmt numFmtId="192" formatCode="0.0_ ;[Red]\-0.0\ "/>
    <numFmt numFmtId="193" formatCode="0.00_ ;[Red]\-0.00\ "/>
    <numFmt numFmtId="194" formatCode="0.00_);[Red]\(0.00\)"/>
    <numFmt numFmtId="195" formatCode="###0&quot;.&quot;0"/>
  </numFmts>
  <fonts count="19">
    <font>
      <sz val="11"/>
      <name val="ＭＳ Ｐゴシック"/>
      <family val="3"/>
    </font>
    <font>
      <sz val="11"/>
      <name val="Arial"/>
      <family val="2"/>
    </font>
    <font>
      <sz val="6"/>
      <name val="ＭＳ Ｐゴシック"/>
      <family val="3"/>
    </font>
    <font>
      <b/>
      <sz val="12"/>
      <name val="ＭＳ Ｐゴシック"/>
      <family val="3"/>
    </font>
    <font>
      <b/>
      <sz val="12"/>
      <name val="Arial"/>
      <family val="2"/>
    </font>
    <font>
      <b/>
      <sz val="11"/>
      <name val="Arial"/>
      <family val="2"/>
    </font>
    <font>
      <sz val="12"/>
      <name val="Arial"/>
      <family val="2"/>
    </font>
    <font>
      <b/>
      <sz val="11"/>
      <name val="ＭＳ Ｐゴシック"/>
      <family val="3"/>
    </font>
    <font>
      <sz val="10"/>
      <name val="Arial"/>
      <family val="2"/>
    </font>
    <font>
      <sz val="12"/>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3"/>
      <name val="ＭＳ Ｐゴシック"/>
      <family val="3"/>
    </font>
    <font>
      <b/>
      <sz val="10"/>
      <name val="ＭＳ Ｐゴシック"/>
      <family val="3"/>
    </font>
    <font>
      <b/>
      <u val="single"/>
      <sz val="14"/>
      <name val="ＭＳ Ｐゴシック"/>
      <family val="3"/>
    </font>
    <font>
      <sz val="12"/>
      <name val="Arial Unicode MS"/>
      <family val="3"/>
    </font>
    <font>
      <b/>
      <u val="single"/>
      <sz val="24"/>
      <name val="ＭＳ Ｐゴシック"/>
      <family val="3"/>
    </font>
    <font>
      <b/>
      <sz val="16"/>
      <name val="ＭＳ Ｐゴシック"/>
      <family val="3"/>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s>
  <borders count="112">
    <border>
      <left/>
      <right/>
      <top/>
      <bottom/>
      <diagonal/>
    </border>
    <border>
      <left>
        <color indexed="63"/>
      </left>
      <right>
        <color indexed="63"/>
      </right>
      <top>
        <color indexed="63"/>
      </top>
      <bottom style="double"/>
    </border>
    <border>
      <left style="medium"/>
      <right style="medium"/>
      <top style="medium"/>
      <bottom style="double"/>
    </border>
    <border>
      <left style="thin"/>
      <right>
        <color indexed="63"/>
      </right>
      <top style="medium"/>
      <bottom style="double"/>
    </border>
    <border>
      <left>
        <color indexed="63"/>
      </left>
      <right>
        <color indexed="63"/>
      </right>
      <top style="medium"/>
      <bottom style="double"/>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style="thin"/>
      <bottom style="thin"/>
    </border>
    <border>
      <left style="thin"/>
      <right>
        <color indexed="63"/>
      </right>
      <top style="medium"/>
      <bottom>
        <color indexed="63"/>
      </bottom>
    </border>
    <border>
      <left style="medium"/>
      <right style="medium"/>
      <top style="medium"/>
      <bottom>
        <color indexed="63"/>
      </bottom>
    </border>
    <border>
      <left style="medium"/>
      <right style="medium"/>
      <top style="thin"/>
      <bottom style="thin"/>
    </border>
    <border>
      <left style="medium"/>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double"/>
      <bottom style="thin"/>
    </border>
    <border>
      <left>
        <color indexed="63"/>
      </left>
      <right style="thin"/>
      <top style="double"/>
      <bottom style="thin"/>
    </border>
    <border>
      <left style="thin"/>
      <right>
        <color indexed="63"/>
      </right>
      <top style="double"/>
      <bottom style="thin"/>
    </border>
    <border>
      <left>
        <color indexed="63"/>
      </left>
      <right style="thin"/>
      <top style="thin"/>
      <bottom style="double"/>
    </border>
    <border>
      <left style="thin"/>
      <right>
        <color indexed="63"/>
      </right>
      <top style="thin"/>
      <bottom style="double"/>
    </border>
    <border>
      <left style="medium"/>
      <right style="medium"/>
      <top style="thin"/>
      <bottom style="double"/>
    </border>
    <border>
      <left>
        <color indexed="63"/>
      </left>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double"/>
    </border>
    <border>
      <left>
        <color indexed="63"/>
      </left>
      <right>
        <color indexed="63"/>
      </right>
      <top style="thin"/>
      <bottom style="thin"/>
    </border>
    <border>
      <left>
        <color indexed="63"/>
      </left>
      <right>
        <color indexed="63"/>
      </right>
      <top style="thin"/>
      <bottom style="medium"/>
    </border>
    <border>
      <left style="medium"/>
      <right style="thin"/>
      <top style="thin"/>
      <bottom style="double"/>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double"/>
    </border>
    <border>
      <left style="thin"/>
      <right>
        <color indexed="63"/>
      </right>
      <top style="medium"/>
      <bottom style="thin"/>
    </border>
    <border>
      <left>
        <color indexed="63"/>
      </left>
      <right>
        <color indexed="63"/>
      </right>
      <top style="thin"/>
      <bottom style="double"/>
    </border>
    <border>
      <left style="thin"/>
      <right style="medium"/>
      <top style="thin"/>
      <bottom style="double"/>
    </border>
    <border>
      <left style="thin"/>
      <right>
        <color indexed="63"/>
      </right>
      <top>
        <color indexed="63"/>
      </top>
      <bottom>
        <color indexed="63"/>
      </bottom>
    </border>
    <border>
      <left style="medium"/>
      <right style="medium"/>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medium"/>
      <bottom style="thin"/>
    </border>
    <border>
      <left style="thin"/>
      <right style="medium"/>
      <top>
        <color indexed="63"/>
      </top>
      <bottom style="medium"/>
    </border>
    <border>
      <left>
        <color indexed="63"/>
      </left>
      <right>
        <color indexed="63"/>
      </right>
      <top style="medium"/>
      <bottom style="medium"/>
    </border>
    <border>
      <left style="medium"/>
      <right style="thin"/>
      <top style="double"/>
      <bottom style="thin"/>
    </border>
    <border>
      <left style="medium"/>
      <right style="thin"/>
      <top>
        <color indexed="63"/>
      </top>
      <bottom style="thin"/>
    </border>
    <border>
      <left style="medium"/>
      <right style="thin"/>
      <top>
        <color indexed="63"/>
      </top>
      <bottom style="medium"/>
    </border>
    <border>
      <left style="medium"/>
      <right>
        <color indexed="63"/>
      </right>
      <top style="thin"/>
      <bottom style="double"/>
    </border>
    <border>
      <left>
        <color indexed="63"/>
      </left>
      <right style="medium"/>
      <top style="thin"/>
      <bottom style="double"/>
    </border>
    <border>
      <left>
        <color indexed="63"/>
      </left>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double"/>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thin"/>
      <bottom>
        <color indexed="63"/>
      </bottom>
    </border>
    <border>
      <left style="thin"/>
      <right style="medium"/>
      <top style="medium"/>
      <bottom style="double"/>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color indexed="63"/>
      </top>
      <bottom style="dotted"/>
    </border>
    <border>
      <left style="medium"/>
      <right style="medium"/>
      <top>
        <color indexed="63"/>
      </top>
      <bottom style="dotted"/>
    </border>
    <border>
      <left style="medium"/>
      <right style="thin"/>
      <top>
        <color indexed="63"/>
      </top>
      <bottom style="dotted"/>
    </border>
    <border>
      <left>
        <color indexed="63"/>
      </left>
      <right style="medium"/>
      <top>
        <color indexed="63"/>
      </top>
      <bottom style="dotted"/>
    </border>
    <border>
      <left style="medium"/>
      <right style="thin"/>
      <top style="thin"/>
      <bottom style="medium"/>
    </border>
    <border>
      <left style="thin"/>
      <right style="medium"/>
      <top style="medium"/>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dotted"/>
    </border>
    <border>
      <left style="thin"/>
      <right style="thin"/>
      <top style="thin"/>
      <bottom>
        <color indexed="63"/>
      </bottom>
    </border>
    <border>
      <left style="thin"/>
      <right style="thin"/>
      <top>
        <color indexed="63"/>
      </top>
      <bottom style="dotted"/>
    </border>
    <border>
      <left style="thin"/>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style="thin"/>
      <right style="thin"/>
      <top style="thin"/>
      <bottom style="double"/>
    </border>
    <border>
      <left style="thin"/>
      <right style="thin"/>
      <top style="double"/>
      <bottom style="thin"/>
    </border>
    <border>
      <left style="thin"/>
      <right style="thin"/>
      <top style="medium"/>
      <bottom style="double"/>
    </border>
    <border>
      <left style="thin"/>
      <right style="thin"/>
      <top>
        <color indexed="63"/>
      </top>
      <bottom>
        <color indexed="63"/>
      </bottom>
    </border>
    <border>
      <left style="thin"/>
      <right style="thin"/>
      <top>
        <color indexed="63"/>
      </top>
      <bottom style="medium"/>
    </border>
    <border>
      <left style="medium"/>
      <right>
        <color indexed="63"/>
      </right>
      <top style="medium"/>
      <bottom style="double"/>
    </border>
    <border>
      <left style="medium"/>
      <right>
        <color indexed="63"/>
      </right>
      <top style="double"/>
      <bottom style="medium"/>
    </border>
    <border>
      <left>
        <color indexed="63"/>
      </left>
      <right style="medium"/>
      <top style="double"/>
      <bottom style="medium"/>
    </border>
    <border>
      <left style="thin"/>
      <right style="medium"/>
      <top style="double"/>
      <bottom style="medium"/>
    </border>
    <border>
      <left style="thin"/>
      <right style="medium"/>
      <top style="double"/>
      <bottom style="thin"/>
    </border>
    <border>
      <left style="medium"/>
      <right style="medium"/>
      <top style="double"/>
      <bottom style="medium"/>
    </border>
    <border>
      <left style="thin"/>
      <right>
        <color indexed="63"/>
      </right>
      <top style="thin"/>
      <bottom>
        <color indexed="63"/>
      </bottom>
    </border>
    <border>
      <left style="medium"/>
      <right style="thin"/>
      <top style="medium"/>
      <bottom style="thin"/>
    </border>
    <border>
      <left style="medium"/>
      <right>
        <color indexed="63"/>
      </right>
      <top>
        <color indexed="63"/>
      </top>
      <bottom style="dotted"/>
    </border>
    <border>
      <left style="medium"/>
      <right style="thin"/>
      <top style="double"/>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004">
    <xf numFmtId="0" fontId="0" fillId="0" borderId="0" xfId="0" applyAlignment="1">
      <alignment/>
    </xf>
    <xf numFmtId="0" fontId="1" fillId="0" borderId="0" xfId="0" applyFont="1" applyAlignment="1">
      <alignment vertical="center"/>
    </xf>
    <xf numFmtId="0" fontId="1" fillId="0" borderId="0" xfId="0" applyFont="1" applyFill="1" applyBorder="1" applyAlignment="1">
      <alignment horizontal="righ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4" borderId="7" xfId="0" applyFont="1" applyFill="1" applyBorder="1" applyAlignment="1">
      <alignment horizontal="left" vertical="center"/>
    </xf>
    <xf numFmtId="0" fontId="1" fillId="4" borderId="8" xfId="0" applyFont="1" applyFill="1" applyBorder="1" applyAlignment="1">
      <alignment horizontal="left" vertical="center"/>
    </xf>
    <xf numFmtId="176" fontId="9" fillId="2" borderId="9" xfId="15" applyNumberFormat="1" applyFont="1" applyFill="1" applyBorder="1" applyAlignment="1">
      <alignment horizontal="right" vertical="center"/>
    </xf>
    <xf numFmtId="176" fontId="9" fillId="2" borderId="10" xfId="15" applyNumberFormat="1" applyFont="1" applyFill="1" applyBorder="1" applyAlignment="1">
      <alignment horizontal="right" vertical="center"/>
    </xf>
    <xf numFmtId="176" fontId="9" fillId="2" borderId="11" xfId="15" applyNumberFormat="1" applyFont="1" applyFill="1" applyBorder="1" applyAlignment="1">
      <alignment horizontal="right" vertical="center"/>
    </xf>
    <xf numFmtId="176" fontId="9" fillId="2" borderId="12" xfId="15" applyNumberFormat="1" applyFont="1" applyFill="1" applyBorder="1" applyAlignment="1">
      <alignment horizontal="right" vertical="center"/>
    </xf>
    <xf numFmtId="0" fontId="4" fillId="3" borderId="13" xfId="0" applyFont="1" applyFill="1" applyBorder="1" applyAlignment="1">
      <alignment horizontal="center" vertical="center"/>
    </xf>
    <xf numFmtId="0" fontId="9" fillId="4" borderId="7" xfId="0" applyFont="1" applyFill="1" applyBorder="1" applyAlignment="1">
      <alignment horizontal="left" vertical="center"/>
    </xf>
    <xf numFmtId="0" fontId="1" fillId="4" borderId="14" xfId="0" applyFont="1" applyFill="1" applyBorder="1" applyAlignment="1">
      <alignment horizontal="right" vertical="center"/>
    </xf>
    <xf numFmtId="0" fontId="1" fillId="4" borderId="15" xfId="0" applyFont="1" applyFill="1" applyBorder="1" applyAlignment="1">
      <alignment horizontal="left" vertical="center"/>
    </xf>
    <xf numFmtId="0" fontId="1" fillId="4" borderId="13" xfId="0" applyFont="1" applyFill="1" applyBorder="1" applyAlignment="1">
      <alignment horizontal="right" vertical="center"/>
    </xf>
    <xf numFmtId="0" fontId="1" fillId="4" borderId="16" xfId="0" applyFont="1" applyFill="1" applyBorder="1" applyAlignment="1">
      <alignment horizontal="left" vertical="center"/>
    </xf>
    <xf numFmtId="0" fontId="1" fillId="4" borderId="17" xfId="0" applyFont="1" applyFill="1" applyBorder="1" applyAlignment="1">
      <alignment horizontal="right" vertical="center"/>
    </xf>
    <xf numFmtId="0" fontId="1" fillId="4" borderId="18" xfId="0" applyFont="1" applyFill="1" applyBorder="1" applyAlignment="1">
      <alignment horizontal="right" vertical="center"/>
    </xf>
    <xf numFmtId="0" fontId="1" fillId="4" borderId="19" xfId="0" applyFont="1" applyFill="1" applyBorder="1" applyAlignment="1">
      <alignment horizontal="right" vertical="center"/>
    </xf>
    <xf numFmtId="0" fontId="1" fillId="4" borderId="20" xfId="0" applyFont="1" applyFill="1" applyBorder="1" applyAlignment="1">
      <alignment horizontal="right" vertical="center"/>
    </xf>
    <xf numFmtId="0" fontId="1" fillId="4" borderId="21" xfId="0" applyFont="1" applyFill="1" applyBorder="1" applyAlignment="1">
      <alignment horizontal="right" vertical="center"/>
    </xf>
    <xf numFmtId="0" fontId="5" fillId="4" borderId="4" xfId="0" applyFont="1" applyFill="1" applyBorder="1" applyAlignment="1">
      <alignment horizontal="right" vertical="center"/>
    </xf>
    <xf numFmtId="0" fontId="1" fillId="4" borderId="22" xfId="0" applyFont="1" applyFill="1" applyBorder="1" applyAlignment="1">
      <alignment horizontal="left" vertical="center"/>
    </xf>
    <xf numFmtId="0" fontId="5" fillId="4" borderId="23" xfId="0" applyFont="1" applyFill="1" applyBorder="1" applyAlignment="1">
      <alignment horizontal="right" vertical="center"/>
    </xf>
    <xf numFmtId="0" fontId="1" fillId="4" borderId="24" xfId="0" applyFont="1" applyFill="1" applyBorder="1" applyAlignment="1">
      <alignment horizontal="left" vertical="center"/>
    </xf>
    <xf numFmtId="0" fontId="5" fillId="4" borderId="25" xfId="0" applyFont="1" applyFill="1" applyBorder="1" applyAlignment="1">
      <alignment horizontal="right" vertical="center"/>
    </xf>
    <xf numFmtId="177" fontId="6" fillId="3" borderId="26"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0" fillId="4" borderId="14" xfId="0" applyFont="1" applyFill="1" applyBorder="1" applyAlignment="1">
      <alignment horizontal="left" vertical="center"/>
    </xf>
    <xf numFmtId="0" fontId="0" fillId="0" borderId="0" xfId="0" applyFont="1" applyAlignment="1">
      <alignment/>
    </xf>
    <xf numFmtId="0" fontId="0" fillId="0" borderId="0" xfId="0" applyFont="1" applyAlignment="1">
      <alignment vertical="center"/>
    </xf>
    <xf numFmtId="176" fontId="9" fillId="2" borderId="27" xfId="15" applyNumberFormat="1" applyFont="1" applyFill="1" applyBorder="1" applyAlignment="1">
      <alignment horizontal="right" vertical="center"/>
    </xf>
    <xf numFmtId="176" fontId="9" fillId="2" borderId="28" xfId="15" applyNumberFormat="1" applyFont="1" applyFill="1" applyBorder="1" applyAlignment="1">
      <alignment horizontal="right" vertical="center"/>
    </xf>
    <xf numFmtId="176" fontId="9" fillId="2" borderId="26" xfId="15" applyNumberFormat="1" applyFont="1" applyFill="1" applyBorder="1" applyAlignment="1">
      <alignment horizontal="right" vertical="center"/>
    </xf>
    <xf numFmtId="176" fontId="9" fillId="2" borderId="29" xfId="15" applyNumberFormat="1" applyFont="1" applyFill="1" applyBorder="1" applyAlignment="1">
      <alignment horizontal="right" vertical="center"/>
    </xf>
    <xf numFmtId="176" fontId="9" fillId="2" borderId="30" xfId="15" applyNumberFormat="1" applyFont="1" applyFill="1" applyBorder="1" applyAlignment="1">
      <alignment horizontal="right" vertical="center"/>
    </xf>
    <xf numFmtId="176" fontId="9" fillId="2" borderId="31" xfId="15" applyNumberFormat="1" applyFont="1" applyFill="1" applyBorder="1" applyAlignment="1">
      <alignment horizontal="right" vertical="center"/>
    </xf>
    <xf numFmtId="176" fontId="9" fillId="2" borderId="32" xfId="15" applyNumberFormat="1" applyFont="1" applyFill="1" applyBorder="1" applyAlignment="1">
      <alignment horizontal="right" vertical="center"/>
    </xf>
    <xf numFmtId="176" fontId="9" fillId="2" borderId="33" xfId="15" applyNumberFormat="1" applyFont="1" applyFill="1" applyBorder="1" applyAlignment="1">
      <alignment horizontal="right" vertical="center"/>
    </xf>
    <xf numFmtId="176" fontId="9" fillId="2" borderId="34" xfId="15" applyNumberFormat="1" applyFont="1" applyFill="1" applyBorder="1" applyAlignment="1">
      <alignment horizontal="right" vertical="center"/>
    </xf>
    <xf numFmtId="176" fontId="9" fillId="2" borderId="29" xfId="15" applyNumberFormat="1" applyFont="1" applyFill="1" applyBorder="1" applyAlignment="1" quotePrefix="1">
      <alignment horizontal="right" vertical="center"/>
    </xf>
    <xf numFmtId="176" fontId="9" fillId="2" borderId="30" xfId="15" applyNumberFormat="1" applyFont="1" applyFill="1" applyBorder="1" applyAlignment="1" quotePrefix="1">
      <alignment horizontal="right" vertical="center"/>
    </xf>
    <xf numFmtId="176" fontId="9" fillId="2" borderId="31" xfId="15" applyNumberFormat="1" applyFont="1" applyFill="1" applyBorder="1" applyAlignment="1" quotePrefix="1">
      <alignment horizontal="right" vertical="center"/>
    </xf>
    <xf numFmtId="176" fontId="9" fillId="2" borderId="35" xfId="15" applyNumberFormat="1" applyFont="1" applyFill="1" applyBorder="1" applyAlignment="1">
      <alignment horizontal="right" vertical="center"/>
    </xf>
    <xf numFmtId="176" fontId="9" fillId="2" borderId="36" xfId="15" applyNumberFormat="1" applyFont="1" applyFill="1" applyBorder="1" applyAlignment="1">
      <alignment horizontal="right" vertical="center"/>
    </xf>
    <xf numFmtId="176" fontId="9" fillId="2" borderId="37" xfId="15" applyNumberFormat="1" applyFont="1" applyFill="1" applyBorder="1" applyAlignment="1">
      <alignment horizontal="right" vertical="center"/>
    </xf>
    <xf numFmtId="176" fontId="9" fillId="2" borderId="38" xfId="15" applyNumberFormat="1" applyFont="1" applyFill="1" applyBorder="1" applyAlignment="1">
      <alignment horizontal="right" vertical="center"/>
    </xf>
    <xf numFmtId="0" fontId="0" fillId="0" borderId="0" xfId="0" applyFont="1" applyAlignment="1">
      <alignment horizontal="right"/>
    </xf>
    <xf numFmtId="9" fontId="3" fillId="2" borderId="30" xfId="15" applyFont="1" applyFill="1" applyBorder="1" applyAlignment="1">
      <alignment horizontal="right" vertical="center"/>
    </xf>
    <xf numFmtId="9" fontId="3" fillId="2" borderId="31" xfId="15" applyFont="1" applyFill="1" applyBorder="1" applyAlignment="1">
      <alignment horizontal="right" vertical="center"/>
    </xf>
    <xf numFmtId="9" fontId="3" fillId="2" borderId="33" xfId="15" applyFont="1" applyFill="1" applyBorder="1" applyAlignment="1">
      <alignment horizontal="right" vertical="center"/>
    </xf>
    <xf numFmtId="9" fontId="3" fillId="2" borderId="34" xfId="15" applyFont="1" applyFill="1" applyBorder="1" applyAlignment="1">
      <alignment horizontal="right" vertical="center"/>
    </xf>
    <xf numFmtId="9" fontId="3" fillId="2" borderId="36" xfId="15" applyFont="1" applyFill="1" applyBorder="1" applyAlignment="1">
      <alignment horizontal="right" vertical="center"/>
    </xf>
    <xf numFmtId="9" fontId="3" fillId="2" borderId="37" xfId="15" applyFont="1" applyFill="1" applyBorder="1" applyAlignment="1">
      <alignment horizontal="right" vertical="center"/>
    </xf>
    <xf numFmtId="9" fontId="3" fillId="2" borderId="39" xfId="15" applyFont="1" applyFill="1" applyBorder="1" applyAlignment="1">
      <alignment horizontal="right" vertical="center"/>
    </xf>
    <xf numFmtId="9" fontId="3" fillId="2" borderId="11" xfId="15" applyFont="1" applyFill="1" applyBorder="1" applyAlignment="1">
      <alignment horizontal="right" vertical="center"/>
    </xf>
    <xf numFmtId="9" fontId="3" fillId="2" borderId="40" xfId="15" applyFont="1" applyFill="1" applyBorder="1" applyAlignment="1">
      <alignment horizontal="right" vertical="center"/>
    </xf>
    <xf numFmtId="9" fontId="3" fillId="2" borderId="38" xfId="15" applyFont="1" applyFill="1" applyBorder="1" applyAlignment="1">
      <alignment horizontal="right" vertical="center"/>
    </xf>
    <xf numFmtId="0" fontId="0" fillId="0" borderId="0" xfId="0" applyFont="1" applyFill="1" applyAlignment="1">
      <alignment/>
    </xf>
    <xf numFmtId="176" fontId="9" fillId="0" borderId="0" xfId="15" applyNumberFormat="1" applyFont="1" applyFill="1" applyBorder="1" applyAlignment="1">
      <alignment horizontal="right" vertical="center"/>
    </xf>
    <xf numFmtId="38" fontId="0" fillId="0" borderId="0" xfId="0" applyNumberFormat="1" applyFont="1" applyAlignment="1">
      <alignment/>
    </xf>
    <xf numFmtId="0" fontId="9"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12" fillId="0" borderId="0" xfId="0" applyFont="1" applyAlignment="1">
      <alignment horizontal="center"/>
    </xf>
    <xf numFmtId="176" fontId="1" fillId="4" borderId="19" xfId="15" applyNumberFormat="1" applyFont="1" applyFill="1" applyBorder="1" applyAlignment="1">
      <alignment horizontal="right" vertical="center"/>
    </xf>
    <xf numFmtId="176" fontId="1" fillId="4" borderId="20" xfId="15" applyNumberFormat="1" applyFont="1" applyFill="1" applyBorder="1" applyAlignment="1">
      <alignment horizontal="right" vertical="center"/>
    </xf>
    <xf numFmtId="176" fontId="1" fillId="4" borderId="18" xfId="15" applyNumberFormat="1" applyFont="1" applyFill="1" applyBorder="1" applyAlignment="1">
      <alignment horizontal="right" vertical="center"/>
    </xf>
    <xf numFmtId="0" fontId="9" fillId="4" borderId="15" xfId="0" applyFont="1" applyFill="1" applyBorder="1" applyAlignment="1">
      <alignment horizontal="left" vertical="center"/>
    </xf>
    <xf numFmtId="0" fontId="9" fillId="0" borderId="0" xfId="0" applyFont="1" applyAlignment="1">
      <alignment/>
    </xf>
    <xf numFmtId="176" fontId="1" fillId="2" borderId="41" xfId="15" applyNumberFormat="1" applyFont="1" applyFill="1" applyBorder="1" applyAlignment="1">
      <alignment horizontal="right" vertical="center"/>
    </xf>
    <xf numFmtId="176" fontId="1" fillId="2" borderId="42" xfId="15" applyNumberFormat="1" applyFont="1" applyFill="1" applyBorder="1" applyAlignment="1">
      <alignment horizontal="right" vertical="center"/>
    </xf>
    <xf numFmtId="176" fontId="1" fillId="2" borderId="43" xfId="15" applyNumberFormat="1" applyFont="1" applyFill="1" applyBorder="1" applyAlignment="1">
      <alignment horizontal="right" vertical="center"/>
    </xf>
    <xf numFmtId="176" fontId="1" fillId="2" borderId="32" xfId="15" applyNumberFormat="1" applyFont="1" applyFill="1" applyBorder="1" applyAlignment="1">
      <alignment horizontal="right" vertical="center"/>
    </xf>
    <xf numFmtId="176" fontId="1" fillId="2" borderId="6" xfId="15" applyNumberFormat="1" applyFont="1" applyFill="1" applyBorder="1" applyAlignment="1">
      <alignment horizontal="right" vertical="center"/>
    </xf>
    <xf numFmtId="176" fontId="1" fillId="2" borderId="34" xfId="15" applyNumberFormat="1" applyFont="1" applyFill="1" applyBorder="1" applyAlignment="1">
      <alignment horizontal="right" vertical="center"/>
    </xf>
    <xf numFmtId="176" fontId="1" fillId="2" borderId="44" xfId="15" applyNumberFormat="1" applyFont="1" applyFill="1" applyBorder="1" applyAlignment="1">
      <alignment horizontal="right" vertical="center"/>
    </xf>
    <xf numFmtId="176" fontId="1" fillId="2" borderId="45" xfId="15" applyNumberFormat="1" applyFont="1" applyFill="1" applyBorder="1" applyAlignment="1">
      <alignment horizontal="right" vertical="center"/>
    </xf>
    <xf numFmtId="177" fontId="6" fillId="3" borderId="22" xfId="0" applyNumberFormat="1" applyFont="1" applyFill="1" applyBorder="1" applyAlignment="1">
      <alignment horizontal="center" vertical="center"/>
    </xf>
    <xf numFmtId="177" fontId="6" fillId="3" borderId="28" xfId="0" applyNumberFormat="1" applyFont="1" applyFill="1" applyBorder="1" applyAlignment="1">
      <alignment horizontal="center" vertical="center"/>
    </xf>
    <xf numFmtId="178" fontId="1" fillId="2" borderId="28" xfId="17" applyNumberFormat="1" applyFont="1" applyFill="1" applyBorder="1" applyAlignment="1">
      <alignment horizontal="center" vertical="center"/>
    </xf>
    <xf numFmtId="178" fontId="1" fillId="2" borderId="26" xfId="17" applyNumberFormat="1" applyFont="1" applyFill="1" applyBorder="1" applyAlignment="1">
      <alignment horizontal="center" vertical="center"/>
    </xf>
    <xf numFmtId="178" fontId="1" fillId="2" borderId="36" xfId="17" applyNumberFormat="1" applyFont="1" applyFill="1" applyBorder="1" applyAlignment="1">
      <alignment horizontal="center" vertical="center"/>
    </xf>
    <xf numFmtId="178" fontId="1" fillId="2" borderId="37" xfId="17" applyNumberFormat="1" applyFont="1" applyFill="1" applyBorder="1" applyAlignment="1">
      <alignment horizontal="center" vertical="center"/>
    </xf>
    <xf numFmtId="176" fontId="1" fillId="2" borderId="44" xfId="15" applyNumberFormat="1" applyFont="1" applyFill="1" applyBorder="1" applyAlignment="1">
      <alignment vertical="center"/>
    </xf>
    <xf numFmtId="0" fontId="3" fillId="3" borderId="1" xfId="0" applyFont="1" applyFill="1" applyBorder="1" applyAlignment="1">
      <alignment horizontal="center" vertical="center"/>
    </xf>
    <xf numFmtId="0" fontId="3" fillId="3" borderId="46" xfId="0" applyFont="1" applyFill="1" applyBorder="1" applyAlignment="1">
      <alignment horizontal="center" vertical="center"/>
    </xf>
    <xf numFmtId="0" fontId="0" fillId="0" borderId="0" xfId="0" applyFont="1" applyAlignment="1">
      <alignment horizontal="right" vertical="center"/>
    </xf>
    <xf numFmtId="176" fontId="0" fillId="0" borderId="0" xfId="0" applyNumberFormat="1" applyFont="1" applyAlignment="1">
      <alignment/>
    </xf>
    <xf numFmtId="176" fontId="0" fillId="0" borderId="0" xfId="15" applyNumberFormat="1" applyFont="1" applyAlignment="1">
      <alignment/>
    </xf>
    <xf numFmtId="0" fontId="0" fillId="0" borderId="25" xfId="0" applyFont="1" applyBorder="1" applyAlignment="1">
      <alignment/>
    </xf>
    <xf numFmtId="176" fontId="1" fillId="3" borderId="6" xfId="15" applyNumberFormat="1" applyFont="1" applyFill="1" applyBorder="1" applyAlignment="1">
      <alignment horizontal="right" vertical="center"/>
    </xf>
    <xf numFmtId="176" fontId="1" fillId="3" borderId="47" xfId="15" applyNumberFormat="1" applyFont="1" applyFill="1" applyBorder="1" applyAlignment="1">
      <alignment horizontal="right" vertical="center"/>
    </xf>
    <xf numFmtId="176" fontId="1" fillId="3" borderId="48" xfId="15" applyNumberFormat="1" applyFont="1" applyFill="1" applyBorder="1" applyAlignment="1">
      <alignment horizontal="right" vertical="center"/>
    </xf>
    <xf numFmtId="0" fontId="3" fillId="3" borderId="49" xfId="0" applyFont="1" applyFill="1" applyBorder="1" applyAlignment="1">
      <alignment horizontal="center" vertical="center"/>
    </xf>
    <xf numFmtId="176" fontId="1" fillId="3" borderId="50" xfId="15" applyNumberFormat="1" applyFont="1" applyFill="1" applyBorder="1" applyAlignment="1">
      <alignment horizontal="right" vertical="center"/>
    </xf>
    <xf numFmtId="176" fontId="1" fillId="3" borderId="51" xfId="15" applyNumberFormat="1" applyFont="1" applyFill="1" applyBorder="1" applyAlignment="1">
      <alignment horizontal="right" vertical="center"/>
    </xf>
    <xf numFmtId="176" fontId="1" fillId="3" borderId="52" xfId="15" applyNumberFormat="1" applyFont="1" applyFill="1" applyBorder="1" applyAlignment="1">
      <alignment horizontal="right" vertical="center"/>
    </xf>
    <xf numFmtId="176" fontId="1" fillId="3" borderId="34" xfId="15" applyNumberFormat="1" applyFont="1" applyFill="1" applyBorder="1" applyAlignment="1">
      <alignment horizontal="right" vertical="center"/>
    </xf>
    <xf numFmtId="176" fontId="1" fillId="3" borderId="11" xfId="15" applyNumberFormat="1" applyFont="1" applyFill="1" applyBorder="1" applyAlignment="1">
      <alignment horizontal="right" vertical="center"/>
    </xf>
    <xf numFmtId="176" fontId="1" fillId="3" borderId="38" xfId="15" applyNumberFormat="1" applyFont="1" applyFill="1" applyBorder="1" applyAlignment="1">
      <alignment horizontal="right" vertical="center"/>
    </xf>
    <xf numFmtId="0" fontId="3" fillId="3" borderId="53" xfId="0" applyFont="1" applyFill="1" applyBorder="1" applyAlignment="1">
      <alignment horizontal="center" vertical="center"/>
    </xf>
    <xf numFmtId="9" fontId="3" fillId="3" borderId="42" xfId="15" applyFont="1" applyFill="1" applyBorder="1" applyAlignment="1">
      <alignment vertical="center"/>
    </xf>
    <xf numFmtId="9" fontId="3" fillId="3" borderId="54" xfId="15" applyFont="1" applyFill="1" applyBorder="1" applyAlignment="1">
      <alignment vertical="center"/>
    </xf>
    <xf numFmtId="9" fontId="3" fillId="3" borderId="43" xfId="15" applyFont="1" applyFill="1" applyBorder="1" applyAlignment="1">
      <alignment vertical="center"/>
    </xf>
    <xf numFmtId="9" fontId="3" fillId="3" borderId="55" xfId="15" applyFont="1" applyFill="1" applyBorder="1" applyAlignment="1">
      <alignment vertical="center"/>
    </xf>
    <xf numFmtId="9" fontId="3" fillId="3" borderId="30" xfId="15" applyFont="1" applyFill="1" applyBorder="1" applyAlignment="1">
      <alignment vertical="center"/>
    </xf>
    <xf numFmtId="9" fontId="3" fillId="3" borderId="31" xfId="15" applyFont="1" applyFill="1" applyBorder="1" applyAlignment="1">
      <alignment vertical="center"/>
    </xf>
    <xf numFmtId="9" fontId="3" fillId="3" borderId="56" xfId="15" applyFont="1" applyFill="1" applyBorder="1" applyAlignment="1">
      <alignment vertical="center"/>
    </xf>
    <xf numFmtId="9" fontId="3" fillId="3" borderId="6" xfId="15" applyFont="1" applyFill="1" applyBorder="1" applyAlignment="1">
      <alignment vertical="center"/>
    </xf>
    <xf numFmtId="9" fontId="3" fillId="3" borderId="33" xfId="15" applyFont="1" applyFill="1" applyBorder="1" applyAlignment="1">
      <alignment vertical="center"/>
    </xf>
    <xf numFmtId="9" fontId="3" fillId="3" borderId="34" xfId="15" applyFont="1" applyFill="1" applyBorder="1" applyAlignment="1">
      <alignment vertical="center"/>
    </xf>
    <xf numFmtId="9" fontId="3" fillId="3" borderId="50" xfId="15" applyFont="1" applyFill="1" applyBorder="1" applyAlignment="1">
      <alignment vertical="center"/>
    </xf>
    <xf numFmtId="9" fontId="3" fillId="3" borderId="0" xfId="15" applyFont="1" applyFill="1" applyBorder="1" applyAlignment="1">
      <alignment vertical="center"/>
    </xf>
    <xf numFmtId="9" fontId="3" fillId="3" borderId="57" xfId="15" applyFont="1" applyFill="1" applyBorder="1" applyAlignment="1">
      <alignment vertical="center"/>
    </xf>
    <xf numFmtId="9" fontId="3" fillId="3" borderId="58" xfId="15" applyFont="1" applyFill="1" applyBorder="1" applyAlignment="1">
      <alignment vertical="center"/>
    </xf>
    <xf numFmtId="9" fontId="3" fillId="3" borderId="59" xfId="15" applyFont="1" applyFill="1" applyBorder="1" applyAlignment="1">
      <alignment vertical="center"/>
    </xf>
    <xf numFmtId="9" fontId="3" fillId="3" borderId="48" xfId="15" applyFont="1" applyFill="1" applyBorder="1" applyAlignment="1">
      <alignment vertical="center"/>
    </xf>
    <xf numFmtId="9" fontId="3" fillId="3" borderId="40" xfId="15" applyFont="1" applyFill="1" applyBorder="1" applyAlignment="1">
      <alignment vertical="center"/>
    </xf>
    <xf numFmtId="9" fontId="3" fillId="3" borderId="38" xfId="15" applyFont="1" applyFill="1" applyBorder="1" applyAlignment="1">
      <alignment vertical="center"/>
    </xf>
    <xf numFmtId="9" fontId="3" fillId="3" borderId="52" xfId="15" applyFont="1" applyFill="1" applyBorder="1" applyAlignment="1">
      <alignment vertical="center"/>
    </xf>
    <xf numFmtId="9" fontId="3" fillId="3" borderId="51" xfId="15" applyFont="1" applyFill="1" applyBorder="1" applyAlignment="1">
      <alignment horizontal="right" vertical="center"/>
    </xf>
    <xf numFmtId="9" fontId="3" fillId="3" borderId="11" xfId="15" applyFont="1" applyFill="1" applyBorder="1" applyAlignment="1">
      <alignment horizontal="right" vertical="center"/>
    </xf>
    <xf numFmtId="176" fontId="3" fillId="3" borderId="60" xfId="15" applyNumberFormat="1" applyFont="1" applyFill="1" applyBorder="1" applyAlignment="1">
      <alignment vertical="center"/>
    </xf>
    <xf numFmtId="176" fontId="3" fillId="3" borderId="51" xfId="15" applyNumberFormat="1" applyFont="1" applyFill="1" applyBorder="1" applyAlignment="1">
      <alignment vertical="center"/>
    </xf>
    <xf numFmtId="176" fontId="3" fillId="3" borderId="11" xfId="15" applyNumberFormat="1" applyFont="1" applyFill="1" applyBorder="1" applyAlignment="1">
      <alignment vertical="center"/>
    </xf>
    <xf numFmtId="176" fontId="3" fillId="3" borderId="47" xfId="15" applyNumberFormat="1" applyFont="1" applyFill="1" applyBorder="1" applyAlignment="1">
      <alignment vertical="center"/>
    </xf>
    <xf numFmtId="176" fontId="1" fillId="3" borderId="42" xfId="15" applyNumberFormat="1" applyFont="1" applyFill="1" applyBorder="1" applyAlignment="1">
      <alignment horizontal="right" vertical="center"/>
    </xf>
    <xf numFmtId="176" fontId="1" fillId="3" borderId="61" xfId="15" applyNumberFormat="1" applyFont="1" applyFill="1" applyBorder="1" applyAlignment="1">
      <alignment horizontal="right" vertical="center"/>
    </xf>
    <xf numFmtId="176" fontId="1" fillId="3" borderId="43" xfId="15" applyNumberFormat="1" applyFont="1" applyFill="1" applyBorder="1" applyAlignment="1">
      <alignment horizontal="right" vertical="center"/>
    </xf>
    <xf numFmtId="9" fontId="3" fillId="3" borderId="50" xfId="15" applyFont="1" applyFill="1" applyBorder="1" applyAlignment="1">
      <alignment horizontal="right" vertical="center"/>
    </xf>
    <xf numFmtId="9" fontId="3" fillId="3" borderId="34" xfId="15" applyFont="1" applyFill="1" applyBorder="1" applyAlignment="1">
      <alignment horizontal="right" vertical="center"/>
    </xf>
    <xf numFmtId="9" fontId="3" fillId="3" borderId="52" xfId="15" applyFont="1" applyFill="1" applyBorder="1" applyAlignment="1">
      <alignment horizontal="right" vertical="center"/>
    </xf>
    <xf numFmtId="9" fontId="3" fillId="3" borderId="38" xfId="15" applyFont="1" applyFill="1" applyBorder="1" applyAlignment="1">
      <alignment horizontal="right" vertical="center"/>
    </xf>
    <xf numFmtId="9" fontId="3" fillId="3" borderId="56" xfId="15" applyFont="1" applyFill="1" applyBorder="1" applyAlignment="1">
      <alignment horizontal="right" vertical="center"/>
    </xf>
    <xf numFmtId="9" fontId="3" fillId="3" borderId="31" xfId="15" applyFont="1" applyFill="1" applyBorder="1" applyAlignment="1">
      <alignment horizontal="right" vertical="center"/>
    </xf>
    <xf numFmtId="9" fontId="3" fillId="3" borderId="62" xfId="15" applyFont="1" applyFill="1" applyBorder="1" applyAlignment="1">
      <alignment horizontal="right" vertical="center"/>
    </xf>
    <xf numFmtId="9" fontId="3" fillId="3" borderId="37" xfId="15" applyFont="1" applyFill="1" applyBorder="1" applyAlignment="1">
      <alignment horizontal="right" vertical="center"/>
    </xf>
    <xf numFmtId="0" fontId="0" fillId="0" borderId="63" xfId="0" applyFont="1" applyBorder="1" applyAlignment="1">
      <alignment/>
    </xf>
    <xf numFmtId="0" fontId="0" fillId="0" borderId="63" xfId="0" applyFont="1" applyBorder="1" applyAlignment="1">
      <alignment horizontal="right"/>
    </xf>
    <xf numFmtId="0" fontId="12" fillId="0" borderId="0" xfId="0" applyFont="1" applyAlignment="1">
      <alignment horizontal="left" indent="1"/>
    </xf>
    <xf numFmtId="0" fontId="15" fillId="0" borderId="0" xfId="0" applyFont="1" applyAlignment="1">
      <alignment vertical="center"/>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center" vertical="center"/>
    </xf>
    <xf numFmtId="0" fontId="3" fillId="5" borderId="0" xfId="0" applyFont="1" applyFill="1" applyBorder="1" applyAlignment="1">
      <alignment horizontal="center" vertical="center"/>
    </xf>
    <xf numFmtId="0" fontId="4" fillId="5" borderId="13"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53" xfId="0" applyFont="1" applyFill="1" applyBorder="1" applyAlignment="1">
      <alignment horizontal="center" vertical="center"/>
    </xf>
    <xf numFmtId="176" fontId="3" fillId="5" borderId="60" xfId="15" applyNumberFormat="1" applyFont="1" applyFill="1" applyBorder="1" applyAlignment="1">
      <alignment vertical="center"/>
    </xf>
    <xf numFmtId="176" fontId="3" fillId="5" borderId="51" xfId="15" applyNumberFormat="1" applyFont="1" applyFill="1" applyBorder="1" applyAlignment="1">
      <alignment vertical="center"/>
    </xf>
    <xf numFmtId="176" fontId="3" fillId="5" borderId="11" xfId="15" applyNumberFormat="1" applyFont="1" applyFill="1" applyBorder="1" applyAlignment="1">
      <alignment vertical="center"/>
    </xf>
    <xf numFmtId="176" fontId="3" fillId="5" borderId="19" xfId="15" applyNumberFormat="1" applyFont="1" applyFill="1" applyBorder="1" applyAlignment="1">
      <alignment vertical="center"/>
    </xf>
    <xf numFmtId="176" fontId="9" fillId="3" borderId="64" xfId="15" applyNumberFormat="1" applyFont="1" applyFill="1" applyBorder="1" applyAlignment="1">
      <alignment horizontal="right" vertical="center"/>
    </xf>
    <xf numFmtId="176" fontId="9" fillId="3" borderId="28" xfId="15" applyNumberFormat="1" applyFont="1" applyFill="1" applyBorder="1" applyAlignment="1">
      <alignment horizontal="right" vertical="center"/>
    </xf>
    <xf numFmtId="176" fontId="9" fillId="3" borderId="26" xfId="15" applyNumberFormat="1" applyFont="1" applyFill="1" applyBorder="1" applyAlignment="1">
      <alignment horizontal="right" vertical="center"/>
    </xf>
    <xf numFmtId="176" fontId="9" fillId="3" borderId="49" xfId="15" applyNumberFormat="1" applyFont="1" applyFill="1" applyBorder="1" applyAlignment="1">
      <alignment horizontal="right" vertical="center"/>
    </xf>
    <xf numFmtId="176" fontId="9" fillId="3" borderId="30" xfId="15" applyNumberFormat="1" applyFont="1" applyFill="1" applyBorder="1" applyAlignment="1">
      <alignment horizontal="right" vertical="center"/>
    </xf>
    <xf numFmtId="176" fontId="9" fillId="3" borderId="31" xfId="15" applyNumberFormat="1" applyFont="1" applyFill="1" applyBorder="1" applyAlignment="1">
      <alignment horizontal="right" vertical="center"/>
    </xf>
    <xf numFmtId="176" fontId="9" fillId="3" borderId="65" xfId="15" applyNumberFormat="1" applyFont="1" applyFill="1" applyBorder="1" applyAlignment="1">
      <alignment horizontal="right" vertical="center"/>
    </xf>
    <xf numFmtId="176" fontId="9" fillId="3" borderId="33" xfId="15" applyNumberFormat="1" applyFont="1" applyFill="1" applyBorder="1" applyAlignment="1">
      <alignment horizontal="right" vertical="center"/>
    </xf>
    <xf numFmtId="176" fontId="9" fillId="3" borderId="34" xfId="15" applyNumberFormat="1" applyFont="1" applyFill="1" applyBorder="1" applyAlignment="1">
      <alignment horizontal="right" vertical="center"/>
    </xf>
    <xf numFmtId="176" fontId="9" fillId="3" borderId="49" xfId="15" applyNumberFormat="1" applyFont="1" applyFill="1" applyBorder="1" applyAlignment="1" quotePrefix="1">
      <alignment horizontal="right" vertical="center"/>
    </xf>
    <xf numFmtId="176" fontId="9" fillId="3" borderId="30" xfId="15" applyNumberFormat="1" applyFont="1" applyFill="1" applyBorder="1" applyAlignment="1" quotePrefix="1">
      <alignment horizontal="right" vertical="center"/>
    </xf>
    <xf numFmtId="176" fontId="9" fillId="3" borderId="31" xfId="15" applyNumberFormat="1" applyFont="1" applyFill="1" applyBorder="1" applyAlignment="1" quotePrefix="1">
      <alignment horizontal="right" vertical="center"/>
    </xf>
    <xf numFmtId="176" fontId="9" fillId="3" borderId="66" xfId="15" applyNumberFormat="1" applyFont="1" applyFill="1" applyBorder="1" applyAlignment="1">
      <alignment horizontal="right" vertical="center"/>
    </xf>
    <xf numFmtId="176" fontId="9" fillId="3" borderId="36" xfId="15" applyNumberFormat="1" applyFont="1" applyFill="1" applyBorder="1" applyAlignment="1">
      <alignment horizontal="right" vertical="center"/>
    </xf>
    <xf numFmtId="176" fontId="9" fillId="3" borderId="37" xfId="15" applyNumberFormat="1" applyFont="1" applyFill="1" applyBorder="1" applyAlignment="1">
      <alignment horizontal="right" vertical="center"/>
    </xf>
    <xf numFmtId="176" fontId="9" fillId="3" borderId="7" xfId="15" applyNumberFormat="1" applyFont="1" applyFill="1" applyBorder="1" applyAlignment="1">
      <alignment horizontal="right" vertical="center"/>
    </xf>
    <xf numFmtId="176" fontId="9" fillId="3" borderId="9" xfId="15" applyNumberFormat="1" applyFont="1" applyFill="1" applyBorder="1" applyAlignment="1">
      <alignment horizontal="right" vertical="center"/>
    </xf>
    <xf numFmtId="176" fontId="9" fillId="3" borderId="10" xfId="15" applyNumberFormat="1" applyFont="1" applyFill="1" applyBorder="1" applyAlignment="1">
      <alignment horizontal="right" vertical="center"/>
    </xf>
    <xf numFmtId="176" fontId="9" fillId="3" borderId="11" xfId="15" applyNumberFormat="1" applyFont="1" applyFill="1" applyBorder="1" applyAlignment="1">
      <alignment horizontal="right" vertical="center"/>
    </xf>
    <xf numFmtId="176" fontId="9" fillId="3" borderId="38" xfId="15" applyNumberFormat="1" applyFont="1" applyFill="1" applyBorder="1" applyAlignment="1">
      <alignment horizontal="right" vertical="center"/>
    </xf>
    <xf numFmtId="176" fontId="9" fillId="0" borderId="0" xfId="15" applyNumberFormat="1" applyFont="1" applyFill="1" applyAlignment="1">
      <alignment vertical="center"/>
    </xf>
    <xf numFmtId="9" fontId="3" fillId="5" borderId="50" xfId="15" applyFont="1" applyFill="1" applyBorder="1" applyAlignment="1">
      <alignment horizontal="right" vertical="center"/>
    </xf>
    <xf numFmtId="9" fontId="3" fillId="5" borderId="34" xfId="15" applyFont="1" applyFill="1" applyBorder="1" applyAlignment="1">
      <alignment horizontal="right" vertical="center"/>
    </xf>
    <xf numFmtId="9" fontId="3" fillId="5" borderId="51" xfId="15" applyFont="1" applyFill="1" applyBorder="1" applyAlignment="1">
      <alignment horizontal="right" vertical="center"/>
    </xf>
    <xf numFmtId="9" fontId="3" fillId="5" borderId="11" xfId="15" applyFont="1" applyFill="1" applyBorder="1" applyAlignment="1">
      <alignment horizontal="right" vertical="center"/>
    </xf>
    <xf numFmtId="9" fontId="3" fillId="5" borderId="56" xfId="15" applyFont="1" applyFill="1" applyBorder="1" applyAlignment="1">
      <alignment horizontal="right" vertical="center"/>
    </xf>
    <xf numFmtId="9" fontId="3" fillId="5" borderId="31" xfId="15" applyFont="1" applyFill="1" applyBorder="1" applyAlignment="1">
      <alignment horizontal="right" vertical="center"/>
    </xf>
    <xf numFmtId="9" fontId="3" fillId="5" borderId="62" xfId="15" applyFont="1" applyFill="1" applyBorder="1" applyAlignment="1">
      <alignment horizontal="right" vertical="center"/>
    </xf>
    <xf numFmtId="9" fontId="3" fillId="5" borderId="37" xfId="15" applyFont="1" applyFill="1" applyBorder="1" applyAlignment="1">
      <alignment horizontal="right" vertical="center"/>
    </xf>
    <xf numFmtId="9" fontId="3" fillId="5" borderId="5" xfId="15" applyFont="1" applyFill="1" applyBorder="1" applyAlignment="1">
      <alignment horizontal="right" vertical="center"/>
    </xf>
    <xf numFmtId="9" fontId="3" fillId="5" borderId="18" xfId="15" applyFont="1" applyFill="1" applyBorder="1" applyAlignment="1">
      <alignment horizontal="right" vertical="center"/>
    </xf>
    <xf numFmtId="9" fontId="3" fillId="5" borderId="8" xfId="15" applyFont="1" applyFill="1" applyBorder="1" applyAlignment="1">
      <alignment horizontal="right" vertical="center"/>
    </xf>
    <xf numFmtId="9" fontId="3" fillId="5" borderId="19" xfId="15" applyFont="1" applyFill="1" applyBorder="1" applyAlignment="1">
      <alignment horizontal="right" vertical="center"/>
    </xf>
    <xf numFmtId="9" fontId="3" fillId="5" borderId="67" xfId="15" applyFont="1" applyFill="1" applyBorder="1" applyAlignment="1">
      <alignment horizontal="right" vertical="center"/>
    </xf>
    <xf numFmtId="9" fontId="3" fillId="5" borderId="68" xfId="15" applyFont="1" applyFill="1" applyBorder="1" applyAlignment="1">
      <alignment horizontal="right" vertical="center"/>
    </xf>
    <xf numFmtId="9" fontId="3" fillId="5" borderId="24" xfId="15" applyFont="1" applyFill="1" applyBorder="1" applyAlignment="1">
      <alignment horizontal="right" vertical="center"/>
    </xf>
    <xf numFmtId="9" fontId="3" fillId="5" borderId="69" xfId="15" applyFont="1" applyFill="1" applyBorder="1" applyAlignment="1">
      <alignment horizontal="right" vertical="center"/>
    </xf>
    <xf numFmtId="0" fontId="3" fillId="2" borderId="53" xfId="0" applyFont="1" applyFill="1" applyBorder="1" applyAlignment="1">
      <alignment horizontal="center" vertical="center"/>
    </xf>
    <xf numFmtId="177" fontId="6" fillId="5" borderId="22" xfId="0" applyNumberFormat="1" applyFont="1" applyFill="1" applyBorder="1" applyAlignment="1">
      <alignment horizontal="center" vertical="center"/>
    </xf>
    <xf numFmtId="177" fontId="6" fillId="5" borderId="28" xfId="0" applyNumberFormat="1" applyFont="1" applyFill="1" applyBorder="1" applyAlignment="1">
      <alignment horizontal="center" vertical="center"/>
    </xf>
    <xf numFmtId="177" fontId="6" fillId="5" borderId="26" xfId="0" applyNumberFormat="1" applyFont="1" applyFill="1" applyBorder="1" applyAlignment="1">
      <alignment horizontal="center" vertical="center"/>
    </xf>
    <xf numFmtId="177" fontId="16" fillId="5" borderId="26" xfId="0" applyNumberFormat="1" applyFont="1" applyFill="1" applyBorder="1" applyAlignment="1">
      <alignment horizontal="center" vertical="center"/>
    </xf>
    <xf numFmtId="176" fontId="1" fillId="5" borderId="42" xfId="15" applyNumberFormat="1" applyFont="1" applyFill="1" applyBorder="1" applyAlignment="1">
      <alignment horizontal="right" vertical="center"/>
    </xf>
    <xf numFmtId="176" fontId="1" fillId="5" borderId="61" xfId="15" applyNumberFormat="1" applyFont="1" applyFill="1" applyBorder="1" applyAlignment="1">
      <alignment horizontal="right" vertical="center"/>
    </xf>
    <xf numFmtId="176" fontId="1" fillId="5" borderId="43" xfId="15" applyNumberFormat="1" applyFont="1" applyFill="1" applyBorder="1" applyAlignment="1">
      <alignment horizontal="right" vertical="center"/>
    </xf>
    <xf numFmtId="176" fontId="1" fillId="5" borderId="6" xfId="15" applyNumberFormat="1" applyFont="1" applyFill="1" applyBorder="1" applyAlignment="1">
      <alignment horizontal="right" vertical="center"/>
    </xf>
    <xf numFmtId="176" fontId="1" fillId="5" borderId="50" xfId="15" applyNumberFormat="1" applyFont="1" applyFill="1" applyBorder="1" applyAlignment="1">
      <alignment horizontal="right" vertical="center"/>
    </xf>
    <xf numFmtId="176" fontId="1" fillId="5" borderId="34" xfId="15" applyNumberFormat="1" applyFont="1" applyFill="1" applyBorder="1" applyAlignment="1">
      <alignment horizontal="right" vertical="center"/>
    </xf>
    <xf numFmtId="176" fontId="1" fillId="5" borderId="47" xfId="15" applyNumberFormat="1" applyFont="1" applyFill="1" applyBorder="1" applyAlignment="1">
      <alignment horizontal="right" vertical="center"/>
    </xf>
    <xf numFmtId="176" fontId="1" fillId="5" borderId="51" xfId="15" applyNumberFormat="1" applyFont="1" applyFill="1" applyBorder="1" applyAlignment="1">
      <alignment horizontal="right" vertical="center"/>
    </xf>
    <xf numFmtId="176" fontId="1" fillId="5" borderId="11" xfId="15" applyNumberFormat="1" applyFont="1" applyFill="1" applyBorder="1" applyAlignment="1">
      <alignment horizontal="right" vertical="center"/>
    </xf>
    <xf numFmtId="176" fontId="1" fillId="5" borderId="48" xfId="15" applyNumberFormat="1" applyFont="1" applyFill="1" applyBorder="1" applyAlignment="1">
      <alignment horizontal="right" vertical="center"/>
    </xf>
    <xf numFmtId="176" fontId="1" fillId="5" borderId="52" xfId="15" applyNumberFormat="1" applyFont="1" applyFill="1" applyBorder="1" applyAlignment="1">
      <alignment horizontal="right" vertical="center"/>
    </xf>
    <xf numFmtId="176" fontId="1" fillId="5" borderId="38" xfId="15" applyNumberFormat="1" applyFont="1" applyFill="1" applyBorder="1" applyAlignment="1">
      <alignment horizontal="right" vertical="center"/>
    </xf>
    <xf numFmtId="176" fontId="1" fillId="3" borderId="28" xfId="15" applyNumberFormat="1" applyFont="1" applyFill="1" applyBorder="1" applyAlignment="1">
      <alignment horizontal="right" vertical="center"/>
    </xf>
    <xf numFmtId="176" fontId="1" fillId="3" borderId="26" xfId="15" applyNumberFormat="1" applyFont="1" applyFill="1" applyBorder="1" applyAlignment="1">
      <alignment horizontal="right" vertical="center"/>
    </xf>
    <xf numFmtId="176" fontId="1" fillId="3" borderId="33" xfId="15" applyNumberFormat="1" applyFont="1" applyFill="1" applyBorder="1" applyAlignment="1">
      <alignment horizontal="right" vertical="center"/>
    </xf>
    <xf numFmtId="176" fontId="1" fillId="3" borderId="39" xfId="15" applyNumberFormat="1" applyFont="1" applyFill="1" applyBorder="1" applyAlignment="1">
      <alignment horizontal="right" vertical="center"/>
    </xf>
    <xf numFmtId="176" fontId="1" fillId="3" borderId="47" xfId="15" applyNumberFormat="1" applyFont="1" applyFill="1" applyBorder="1" applyAlignment="1">
      <alignment vertical="center"/>
    </xf>
    <xf numFmtId="176" fontId="1" fillId="3" borderId="39" xfId="15" applyNumberFormat="1" applyFont="1" applyFill="1" applyBorder="1" applyAlignment="1">
      <alignment vertical="center"/>
    </xf>
    <xf numFmtId="176" fontId="1" fillId="3" borderId="11" xfId="15" applyNumberFormat="1" applyFont="1" applyFill="1" applyBorder="1" applyAlignment="1">
      <alignment vertical="center"/>
    </xf>
    <xf numFmtId="176" fontId="1" fillId="3" borderId="40" xfId="15" applyNumberFormat="1" applyFont="1" applyFill="1" applyBorder="1" applyAlignment="1">
      <alignment horizontal="right" vertical="center"/>
    </xf>
    <xf numFmtId="176" fontId="1" fillId="3" borderId="54" xfId="15" applyNumberFormat="1" applyFont="1" applyFill="1" applyBorder="1" applyAlignment="1">
      <alignment horizontal="right" vertical="center"/>
    </xf>
    <xf numFmtId="178" fontId="1" fillId="3" borderId="22" xfId="17" applyNumberFormat="1" applyFont="1" applyFill="1" applyBorder="1" applyAlignment="1">
      <alignment horizontal="center" vertical="center"/>
    </xf>
    <xf numFmtId="178" fontId="1" fillId="3" borderId="28" xfId="17" applyNumberFormat="1" applyFont="1" applyFill="1" applyBorder="1" applyAlignment="1">
      <alignment horizontal="center" vertical="center"/>
    </xf>
    <xf numFmtId="178" fontId="1" fillId="3" borderId="26" xfId="17" applyNumberFormat="1" applyFont="1" applyFill="1" applyBorder="1" applyAlignment="1">
      <alignment horizontal="center" vertical="center"/>
    </xf>
    <xf numFmtId="178" fontId="1" fillId="3" borderId="24" xfId="17" applyNumberFormat="1" applyFont="1" applyFill="1" applyBorder="1" applyAlignment="1">
      <alignment horizontal="center" vertical="center"/>
    </xf>
    <xf numFmtId="178" fontId="1" fillId="3" borderId="36" xfId="17" applyNumberFormat="1" applyFont="1" applyFill="1" applyBorder="1" applyAlignment="1">
      <alignment horizontal="center" vertical="center"/>
    </xf>
    <xf numFmtId="178" fontId="1" fillId="3" borderId="37" xfId="17" applyNumberFormat="1" applyFont="1" applyFill="1" applyBorder="1" applyAlignment="1">
      <alignment horizontal="center" vertical="center"/>
    </xf>
    <xf numFmtId="0" fontId="1" fillId="0" borderId="0" xfId="0" applyFont="1" applyFill="1" applyAlignment="1">
      <alignment vertical="center"/>
    </xf>
    <xf numFmtId="9" fontId="3" fillId="3" borderId="5" xfId="15" applyFont="1" applyFill="1" applyBorder="1" applyAlignment="1">
      <alignment horizontal="right" vertical="center"/>
    </xf>
    <xf numFmtId="9" fontId="3" fillId="3" borderId="18" xfId="15" applyFont="1" applyFill="1" applyBorder="1" applyAlignment="1">
      <alignment horizontal="right" vertical="center"/>
    </xf>
    <xf numFmtId="9" fontId="3" fillId="3" borderId="67" xfId="15" applyFont="1" applyFill="1" applyBorder="1" applyAlignment="1">
      <alignment horizontal="right" vertical="center"/>
    </xf>
    <xf numFmtId="9" fontId="3" fillId="3" borderId="68" xfId="15" applyFont="1" applyFill="1" applyBorder="1" applyAlignment="1">
      <alignment horizontal="right" vertical="center"/>
    </xf>
    <xf numFmtId="9" fontId="3" fillId="3" borderId="24" xfId="15" applyFont="1" applyFill="1" applyBorder="1" applyAlignment="1">
      <alignment horizontal="right" vertical="center"/>
    </xf>
    <xf numFmtId="9" fontId="3" fillId="3" borderId="69" xfId="15" applyFont="1" applyFill="1" applyBorder="1" applyAlignment="1">
      <alignment horizontal="right" vertical="center"/>
    </xf>
    <xf numFmtId="9" fontId="3" fillId="5" borderId="70" xfId="15" applyFont="1" applyFill="1" applyBorder="1" applyAlignment="1">
      <alignment vertical="center"/>
    </xf>
    <xf numFmtId="9" fontId="3" fillId="5" borderId="54" xfId="15" applyFont="1" applyFill="1" applyBorder="1" applyAlignment="1">
      <alignment vertical="center"/>
    </xf>
    <xf numFmtId="9" fontId="3" fillId="5" borderId="43" xfId="15" applyFont="1" applyFill="1" applyBorder="1" applyAlignment="1">
      <alignment vertical="center"/>
    </xf>
    <xf numFmtId="9" fontId="3" fillId="5" borderId="21" xfId="15" applyFont="1" applyFill="1" applyBorder="1" applyAlignment="1">
      <alignment vertical="center"/>
    </xf>
    <xf numFmtId="9" fontId="3" fillId="5" borderId="67" xfId="15" applyFont="1" applyFill="1" applyBorder="1" applyAlignment="1">
      <alignment vertical="center"/>
    </xf>
    <xf numFmtId="9" fontId="3" fillId="5" borderId="30" xfId="15" applyFont="1" applyFill="1" applyBorder="1" applyAlignment="1">
      <alignment vertical="center"/>
    </xf>
    <xf numFmtId="9" fontId="3" fillId="5" borderId="31" xfId="15" applyFont="1" applyFill="1" applyBorder="1" applyAlignment="1">
      <alignment vertical="center"/>
    </xf>
    <xf numFmtId="9" fontId="3" fillId="5" borderId="56" xfId="15" applyFont="1" applyFill="1" applyBorder="1" applyAlignment="1">
      <alignment vertical="center"/>
    </xf>
    <xf numFmtId="9" fontId="3" fillId="5" borderId="68" xfId="15" applyFont="1" applyFill="1" applyBorder="1" applyAlignment="1">
      <alignment vertical="center"/>
    </xf>
    <xf numFmtId="9" fontId="3" fillId="5" borderId="5" xfId="15" applyFont="1" applyFill="1" applyBorder="1" applyAlignment="1">
      <alignment vertical="center"/>
    </xf>
    <xf numFmtId="9" fontId="3" fillId="5" borderId="33" xfId="15" applyFont="1" applyFill="1" applyBorder="1" applyAlignment="1">
      <alignment vertical="center"/>
    </xf>
    <xf numFmtId="9" fontId="3" fillId="5" borderId="34" xfId="15" applyFont="1" applyFill="1" applyBorder="1" applyAlignment="1">
      <alignment vertical="center"/>
    </xf>
    <xf numFmtId="9" fontId="3" fillId="5" borderId="50" xfId="15" applyFont="1" applyFill="1" applyBorder="1" applyAlignment="1">
      <alignment vertical="center"/>
    </xf>
    <xf numFmtId="9" fontId="3" fillId="5" borderId="18" xfId="15" applyFont="1" applyFill="1" applyBorder="1" applyAlignment="1">
      <alignment vertical="center"/>
    </xf>
    <xf numFmtId="9" fontId="3" fillId="5" borderId="15" xfId="15" applyFont="1" applyFill="1" applyBorder="1" applyAlignment="1">
      <alignment vertical="center"/>
    </xf>
    <xf numFmtId="9" fontId="3" fillId="5" borderId="57" xfId="15" applyFont="1" applyFill="1" applyBorder="1" applyAlignment="1">
      <alignment vertical="center"/>
    </xf>
    <xf numFmtId="9" fontId="3" fillId="5" borderId="58" xfId="15" applyFont="1" applyFill="1" applyBorder="1" applyAlignment="1">
      <alignment vertical="center"/>
    </xf>
    <xf numFmtId="9" fontId="3" fillId="5" borderId="59" xfId="15" applyFont="1" applyFill="1" applyBorder="1" applyAlignment="1">
      <alignment vertical="center"/>
    </xf>
    <xf numFmtId="9" fontId="3" fillId="5" borderId="13" xfId="15" applyFont="1" applyFill="1" applyBorder="1" applyAlignment="1">
      <alignment vertical="center"/>
    </xf>
    <xf numFmtId="9" fontId="3" fillId="5" borderId="71" xfId="15" applyFont="1" applyFill="1" applyBorder="1" applyAlignment="1">
      <alignment vertical="center"/>
    </xf>
    <xf numFmtId="9" fontId="3" fillId="5" borderId="40" xfId="15" applyFont="1" applyFill="1" applyBorder="1" applyAlignment="1">
      <alignment vertical="center"/>
    </xf>
    <xf numFmtId="9" fontId="3" fillId="5" borderId="38" xfId="15" applyFont="1" applyFill="1" applyBorder="1" applyAlignment="1">
      <alignment vertical="center"/>
    </xf>
    <xf numFmtId="9" fontId="3" fillId="5" borderId="52" xfId="15" applyFont="1" applyFill="1" applyBorder="1" applyAlignment="1">
      <alignment vertical="center"/>
    </xf>
    <xf numFmtId="9" fontId="3" fillId="5" borderId="20" xfId="15" applyFont="1" applyFill="1" applyBorder="1" applyAlignment="1">
      <alignment vertical="center"/>
    </xf>
    <xf numFmtId="9" fontId="3" fillId="5" borderId="52" xfId="15" applyFont="1" applyFill="1" applyBorder="1" applyAlignment="1">
      <alignment horizontal="right" vertical="center"/>
    </xf>
    <xf numFmtId="9" fontId="3" fillId="5" borderId="38" xfId="15" applyFont="1" applyFill="1" applyBorder="1" applyAlignment="1">
      <alignment horizontal="right" vertical="center"/>
    </xf>
    <xf numFmtId="9" fontId="3" fillId="3" borderId="8" xfId="15" applyFont="1" applyFill="1" applyBorder="1" applyAlignment="1">
      <alignment horizontal="right" vertical="center"/>
    </xf>
    <xf numFmtId="9" fontId="3" fillId="3" borderId="19" xfId="15" applyFont="1" applyFill="1" applyBorder="1" applyAlignment="1">
      <alignment horizontal="right" vertical="center"/>
    </xf>
    <xf numFmtId="9" fontId="3" fillId="3" borderId="71" xfId="15" applyFont="1" applyFill="1" applyBorder="1" applyAlignment="1">
      <alignment horizontal="right" vertical="center"/>
    </xf>
    <xf numFmtId="9" fontId="3" fillId="3" borderId="20" xfId="15" applyFont="1" applyFill="1" applyBorder="1" applyAlignment="1">
      <alignment horizontal="right" vertical="center"/>
    </xf>
    <xf numFmtId="0" fontId="0" fillId="4" borderId="5" xfId="0" applyFont="1" applyFill="1" applyBorder="1" applyAlignment="1">
      <alignment horizontal="left" vertical="center"/>
    </xf>
    <xf numFmtId="0" fontId="0" fillId="4" borderId="8" xfId="0" applyFont="1" applyFill="1" applyBorder="1" applyAlignment="1">
      <alignment horizontal="left" vertical="center"/>
    </xf>
    <xf numFmtId="0" fontId="0" fillId="4" borderId="72" xfId="0" applyFont="1" applyFill="1" applyBorder="1" applyAlignment="1">
      <alignment horizontal="left" vertical="center"/>
    </xf>
    <xf numFmtId="0" fontId="0" fillId="4" borderId="5" xfId="0" applyFill="1" applyBorder="1" applyAlignment="1">
      <alignment horizontal="left" vertical="center"/>
    </xf>
    <xf numFmtId="0" fontId="0" fillId="4" borderId="71" xfId="0" applyFont="1" applyFill="1" applyBorder="1" applyAlignment="1">
      <alignment horizontal="left" vertical="center"/>
    </xf>
    <xf numFmtId="0" fontId="0" fillId="0" borderId="0" xfId="0" applyFont="1" applyFill="1" applyBorder="1" applyAlignment="1">
      <alignment horizontal="left" vertical="center"/>
    </xf>
    <xf numFmtId="0" fontId="0" fillId="4" borderId="70" xfId="0" applyFont="1" applyFill="1" applyBorder="1" applyAlignment="1">
      <alignment horizontal="left" vertical="center"/>
    </xf>
    <xf numFmtId="176" fontId="0" fillId="4" borderId="5" xfId="15" applyNumberFormat="1" applyFont="1" applyFill="1" applyBorder="1" applyAlignment="1">
      <alignment horizontal="left" vertical="center"/>
    </xf>
    <xf numFmtId="176" fontId="0" fillId="4" borderId="8" xfId="15" applyNumberFormat="1" applyFont="1" applyFill="1" applyBorder="1" applyAlignment="1">
      <alignment horizontal="left" vertical="center"/>
    </xf>
    <xf numFmtId="176" fontId="0" fillId="4" borderId="71" xfId="15" applyNumberFormat="1" applyFont="1" applyFill="1" applyBorder="1" applyAlignment="1">
      <alignment horizontal="left" vertical="center"/>
    </xf>
    <xf numFmtId="0" fontId="0" fillId="4" borderId="15"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22" xfId="0" applyFont="1" applyFill="1" applyBorder="1" applyAlignment="1">
      <alignment horizontal="left" vertical="center"/>
    </xf>
    <xf numFmtId="0" fontId="0" fillId="4" borderId="73" xfId="0" applyFont="1" applyFill="1" applyBorder="1" applyAlignment="1">
      <alignment horizontal="center" vertical="center"/>
    </xf>
    <xf numFmtId="0" fontId="0" fillId="4" borderId="67" xfId="0" applyFont="1" applyFill="1" applyBorder="1" applyAlignment="1">
      <alignment horizontal="left" vertical="center"/>
    </xf>
    <xf numFmtId="0" fontId="0" fillId="4" borderId="6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18" xfId="0" applyFont="1" applyFill="1" applyBorder="1" applyAlignment="1">
      <alignment horizontal="right" vertical="center"/>
    </xf>
    <xf numFmtId="0" fontId="0" fillId="4" borderId="8" xfId="0" applyFont="1" applyFill="1" applyBorder="1" applyAlignment="1">
      <alignment horizontal="center" vertical="center"/>
    </xf>
    <xf numFmtId="0" fontId="0" fillId="4" borderId="19" xfId="0" applyFont="1" applyFill="1" applyBorder="1" applyAlignment="1">
      <alignment horizontal="right" vertical="center"/>
    </xf>
    <xf numFmtId="0" fontId="0" fillId="4" borderId="13" xfId="0" applyFont="1" applyFill="1" applyBorder="1" applyAlignment="1">
      <alignment horizontal="right" vertical="center"/>
    </xf>
    <xf numFmtId="0" fontId="0" fillId="4" borderId="67" xfId="0" applyFont="1" applyFill="1" applyBorder="1" applyAlignment="1">
      <alignment horizontal="center" vertical="center"/>
    </xf>
    <xf numFmtId="0" fontId="0" fillId="4" borderId="68" xfId="0" applyFont="1" applyFill="1" applyBorder="1" applyAlignment="1">
      <alignment horizontal="right" vertical="center"/>
    </xf>
    <xf numFmtId="0" fontId="0" fillId="4" borderId="24" xfId="0" applyFont="1" applyFill="1" applyBorder="1" applyAlignment="1">
      <alignment horizontal="left" vertical="center"/>
    </xf>
    <xf numFmtId="0" fontId="0" fillId="4" borderId="69" xfId="0" applyFont="1" applyFill="1" applyBorder="1" applyAlignment="1">
      <alignment horizontal="center" vertical="center"/>
    </xf>
    <xf numFmtId="0" fontId="0" fillId="0" borderId="0" xfId="0" applyFont="1" applyAlignment="1">
      <alignment horizontal="center" vertical="center"/>
    </xf>
    <xf numFmtId="0" fontId="0" fillId="4" borderId="7" xfId="0" applyFont="1" applyFill="1" applyBorder="1" applyAlignment="1">
      <alignment vertical="center"/>
    </xf>
    <xf numFmtId="0" fontId="0" fillId="4" borderId="74" xfId="0" applyFont="1" applyFill="1" applyBorder="1" applyAlignment="1">
      <alignment vertical="center"/>
    </xf>
    <xf numFmtId="0" fontId="0" fillId="4" borderId="8" xfId="0" applyFont="1" applyFill="1" applyBorder="1" applyAlignment="1">
      <alignment vertical="center"/>
    </xf>
    <xf numFmtId="0" fontId="0" fillId="4" borderId="47" xfId="0" applyFont="1" applyFill="1" applyBorder="1" applyAlignment="1">
      <alignment vertical="center"/>
    </xf>
    <xf numFmtId="0" fontId="0" fillId="4" borderId="60" xfId="0" applyFont="1" applyFill="1" applyBorder="1" applyAlignment="1">
      <alignment vertical="center"/>
    </xf>
    <xf numFmtId="0" fontId="0" fillId="4" borderId="39" xfId="0" applyFont="1" applyFill="1" applyBorder="1" applyAlignment="1">
      <alignment vertical="center"/>
    </xf>
    <xf numFmtId="0" fontId="0" fillId="4" borderId="25" xfId="0" applyFont="1" applyFill="1" applyBorder="1" applyAlignment="1">
      <alignment horizontal="center" vertical="center"/>
    </xf>
    <xf numFmtId="0" fontId="0" fillId="4" borderId="74" xfId="0" applyFont="1" applyFill="1" applyBorder="1" applyAlignment="1">
      <alignment horizontal="left" vertical="center"/>
    </xf>
    <xf numFmtId="0" fontId="3" fillId="4" borderId="15" xfId="0" applyFont="1" applyFill="1" applyBorder="1" applyAlignment="1">
      <alignment horizontal="left" vertical="center"/>
    </xf>
    <xf numFmtId="0" fontId="0" fillId="4" borderId="75" xfId="0" applyFont="1" applyFill="1" applyBorder="1" applyAlignment="1">
      <alignment horizontal="left" vertical="center"/>
    </xf>
    <xf numFmtId="0" fontId="0" fillId="4" borderId="26" xfId="0" applyFont="1" applyFill="1" applyBorder="1" applyAlignment="1">
      <alignment horizontal="left" vertical="center"/>
    </xf>
    <xf numFmtId="0" fontId="0" fillId="4" borderId="76" xfId="0" applyFont="1" applyFill="1" applyBorder="1" applyAlignment="1">
      <alignment horizontal="left" vertical="center"/>
    </xf>
    <xf numFmtId="0" fontId="0" fillId="4" borderId="31" xfId="0" applyFont="1" applyFill="1" applyBorder="1" applyAlignment="1">
      <alignment horizontal="left" vertical="center"/>
    </xf>
    <xf numFmtId="0" fontId="0" fillId="4" borderId="76" xfId="0" applyFont="1" applyFill="1" applyBorder="1" applyAlignment="1">
      <alignment horizontal="center" vertical="center"/>
    </xf>
    <xf numFmtId="0" fontId="0" fillId="4" borderId="66" xfId="0" applyFont="1" applyFill="1" applyBorder="1" applyAlignment="1">
      <alignment horizontal="center" vertical="center"/>
    </xf>
    <xf numFmtId="0" fontId="0" fillId="4" borderId="77" xfId="0" applyFont="1" applyFill="1" applyBorder="1" applyAlignment="1">
      <alignment horizontal="right" vertical="center"/>
    </xf>
    <xf numFmtId="0" fontId="0" fillId="4" borderId="43" xfId="0" applyFont="1" applyFill="1" applyBorder="1" applyAlignment="1">
      <alignment horizontal="left" vertical="center"/>
    </xf>
    <xf numFmtId="0" fontId="0" fillId="4" borderId="52" xfId="0" applyFont="1" applyFill="1" applyBorder="1" applyAlignment="1">
      <alignment horizontal="right" vertical="center"/>
    </xf>
    <xf numFmtId="0" fontId="18" fillId="0" borderId="0" xfId="0" applyFont="1" applyFill="1" applyAlignment="1">
      <alignment/>
    </xf>
    <xf numFmtId="0" fontId="18" fillId="0" borderId="0" xfId="0" applyFont="1" applyFill="1" applyAlignment="1">
      <alignment/>
    </xf>
    <xf numFmtId="0" fontId="18" fillId="0" borderId="0" xfId="0" applyFont="1" applyFill="1" applyAlignment="1">
      <alignment vertical="center"/>
    </xf>
    <xf numFmtId="0" fontId="9" fillId="0" borderId="0" xfId="0" applyFont="1" applyFill="1" applyAlignment="1">
      <alignment/>
    </xf>
    <xf numFmtId="0" fontId="7" fillId="0" borderId="0" xfId="0" applyFont="1" applyAlignment="1">
      <alignment vertical="center"/>
    </xf>
    <xf numFmtId="0" fontId="0" fillId="0" borderId="0" xfId="0" applyAlignment="1">
      <alignment horizontal="center" vertical="top"/>
    </xf>
    <xf numFmtId="0" fontId="0" fillId="0" borderId="0" xfId="0" applyAlignment="1">
      <alignment horizontal="center"/>
    </xf>
    <xf numFmtId="0" fontId="0" fillId="0" borderId="0" xfId="0" applyFont="1" applyFill="1" applyAlignment="1">
      <alignment horizontal="center" vertical="center"/>
    </xf>
    <xf numFmtId="0" fontId="3" fillId="3" borderId="78" xfId="0" applyFont="1" applyFill="1" applyBorder="1" applyAlignment="1">
      <alignment horizontal="center" vertical="center"/>
    </xf>
    <xf numFmtId="195" fontId="1" fillId="5" borderId="6" xfId="0" applyNumberFormat="1" applyFont="1" applyFill="1" applyBorder="1" applyAlignment="1">
      <alignment horizontal="right" vertical="center"/>
    </xf>
    <xf numFmtId="195" fontId="1" fillId="5" borderId="34" xfId="0" applyNumberFormat="1" applyFont="1" applyFill="1" applyBorder="1" applyAlignment="1">
      <alignment horizontal="right" vertical="center"/>
    </xf>
    <xf numFmtId="195" fontId="1" fillId="3" borderId="65" xfId="0" applyNumberFormat="1" applyFont="1" applyFill="1" applyBorder="1" applyAlignment="1">
      <alignment horizontal="right" vertical="center"/>
    </xf>
    <xf numFmtId="195" fontId="1" fillId="3" borderId="6" xfId="0" applyNumberFormat="1" applyFont="1" applyFill="1" applyBorder="1" applyAlignment="1">
      <alignment horizontal="right" vertical="center"/>
    </xf>
    <xf numFmtId="195" fontId="1" fillId="3" borderId="34" xfId="0" applyNumberFormat="1" applyFont="1" applyFill="1" applyBorder="1" applyAlignment="1">
      <alignment horizontal="right" vertical="center"/>
    </xf>
    <xf numFmtId="195" fontId="1" fillId="3" borderId="18" xfId="0" applyNumberFormat="1" applyFont="1" applyFill="1" applyBorder="1" applyAlignment="1">
      <alignment horizontal="right" vertical="center"/>
    </xf>
    <xf numFmtId="195" fontId="1" fillId="5" borderId="11" xfId="0" applyNumberFormat="1" applyFont="1" applyFill="1" applyBorder="1" applyAlignment="1">
      <alignment horizontal="right" vertical="center"/>
    </xf>
    <xf numFmtId="195" fontId="1" fillId="5" borderId="47" xfId="0" applyNumberFormat="1" applyFont="1" applyFill="1" applyBorder="1" applyAlignment="1">
      <alignment horizontal="right" vertical="center"/>
    </xf>
    <xf numFmtId="195" fontId="1" fillId="3" borderId="60" xfId="0" applyNumberFormat="1" applyFont="1" applyFill="1" applyBorder="1" applyAlignment="1">
      <alignment horizontal="right" vertical="center"/>
    </xf>
    <xf numFmtId="195" fontId="1" fillId="3" borderId="47" xfId="0" applyNumberFormat="1" applyFont="1" applyFill="1" applyBorder="1" applyAlignment="1">
      <alignment horizontal="right" vertical="center"/>
    </xf>
    <xf numFmtId="195" fontId="1" fillId="3" borderId="11" xfId="0" applyNumberFormat="1" applyFont="1" applyFill="1" applyBorder="1" applyAlignment="1">
      <alignment horizontal="right" vertical="center"/>
    </xf>
    <xf numFmtId="195" fontId="1" fillId="3" borderId="19" xfId="0" applyNumberFormat="1" applyFont="1" applyFill="1" applyBorder="1" applyAlignment="1">
      <alignment horizontal="right" vertical="center"/>
    </xf>
    <xf numFmtId="195" fontId="0" fillId="5" borderId="79" xfId="0" applyNumberFormat="1" applyFont="1" applyFill="1" applyBorder="1" applyAlignment="1">
      <alignment horizontal="right" vertical="center"/>
    </xf>
    <xf numFmtId="195" fontId="0" fillId="5" borderId="12" xfId="0" applyNumberFormat="1" applyFont="1" applyFill="1" applyBorder="1" applyAlignment="1">
      <alignment horizontal="right" vertical="center"/>
    </xf>
    <xf numFmtId="195" fontId="0" fillId="3" borderId="80" xfId="0" applyNumberFormat="1" applyFont="1" applyFill="1" applyBorder="1" applyAlignment="1">
      <alignment horizontal="right" vertical="center"/>
    </xf>
    <xf numFmtId="195" fontId="0" fillId="3" borderId="79" xfId="0" applyNumberFormat="1" applyFont="1" applyFill="1" applyBorder="1" applyAlignment="1">
      <alignment horizontal="right" vertical="center"/>
    </xf>
    <xf numFmtId="195" fontId="0" fillId="3" borderId="12" xfId="0" applyNumberFormat="1" applyFont="1" applyFill="1" applyBorder="1" applyAlignment="1">
      <alignment horizontal="right" vertical="center"/>
    </xf>
    <xf numFmtId="195" fontId="0" fillId="3" borderId="81" xfId="0" applyNumberFormat="1" applyFont="1" applyFill="1" applyBorder="1" applyAlignment="1">
      <alignment horizontal="right" vertical="center"/>
    </xf>
    <xf numFmtId="195" fontId="1" fillId="5" borderId="82" xfId="0" applyNumberFormat="1" applyFont="1" applyFill="1" applyBorder="1" applyAlignment="1">
      <alignment horizontal="right" vertical="center"/>
    </xf>
    <xf numFmtId="195" fontId="1" fillId="5" borderId="83" xfId="0" applyNumberFormat="1" applyFont="1" applyFill="1" applyBorder="1" applyAlignment="1">
      <alignment horizontal="right" vertical="center"/>
    </xf>
    <xf numFmtId="195" fontId="1" fillId="3" borderId="84" xfId="0" applyNumberFormat="1" applyFont="1" applyFill="1" applyBorder="1" applyAlignment="1">
      <alignment horizontal="right" vertical="center"/>
    </xf>
    <xf numFmtId="195" fontId="1" fillId="3" borderId="82" xfId="0" applyNumberFormat="1" applyFont="1" applyFill="1" applyBorder="1" applyAlignment="1">
      <alignment horizontal="right" vertical="center"/>
    </xf>
    <xf numFmtId="195" fontId="1" fillId="3" borderId="83" xfId="0" applyNumberFormat="1" applyFont="1" applyFill="1" applyBorder="1" applyAlignment="1">
      <alignment horizontal="right" vertical="center"/>
    </xf>
    <xf numFmtId="195" fontId="1" fillId="3" borderId="85" xfId="0" applyNumberFormat="1" applyFont="1" applyFill="1" applyBorder="1" applyAlignment="1">
      <alignment horizontal="right" vertical="center"/>
    </xf>
    <xf numFmtId="195" fontId="1" fillId="5" borderId="79" xfId="0" applyNumberFormat="1" applyFont="1" applyFill="1" applyBorder="1" applyAlignment="1">
      <alignment horizontal="right" vertical="center"/>
    </xf>
    <xf numFmtId="195" fontId="1" fillId="5" borderId="12" xfId="0" applyNumberFormat="1" applyFont="1" applyFill="1" applyBorder="1" applyAlignment="1">
      <alignment horizontal="right" vertical="center"/>
    </xf>
    <xf numFmtId="195" fontId="1" fillId="3" borderId="79" xfId="0" applyNumberFormat="1" applyFont="1" applyFill="1" applyBorder="1" applyAlignment="1">
      <alignment horizontal="right" vertical="center"/>
    </xf>
    <xf numFmtId="195" fontId="1" fillId="3" borderId="12" xfId="0" applyNumberFormat="1" applyFont="1" applyFill="1" applyBorder="1" applyAlignment="1">
      <alignment horizontal="right" vertical="center"/>
    </xf>
    <xf numFmtId="195" fontId="1" fillId="3" borderId="81" xfId="0" applyNumberFormat="1" applyFont="1" applyFill="1" applyBorder="1" applyAlignment="1">
      <alignment horizontal="right" vertical="center"/>
    </xf>
    <xf numFmtId="195" fontId="1" fillId="5" borderId="38" xfId="0" applyNumberFormat="1" applyFont="1" applyFill="1" applyBorder="1" applyAlignment="1">
      <alignment horizontal="right" vertical="center"/>
    </xf>
    <xf numFmtId="195" fontId="1" fillId="5" borderId="86" xfId="0" applyNumberFormat="1" applyFont="1" applyFill="1" applyBorder="1" applyAlignment="1">
      <alignment horizontal="right" vertical="center"/>
    </xf>
    <xf numFmtId="195" fontId="1" fillId="5" borderId="48" xfId="0" applyNumberFormat="1" applyFont="1" applyFill="1" applyBorder="1" applyAlignment="1">
      <alignment horizontal="right" vertical="center"/>
    </xf>
    <xf numFmtId="195" fontId="1" fillId="3" borderId="38" xfId="0" applyNumberFormat="1" applyFont="1" applyFill="1" applyBorder="1" applyAlignment="1">
      <alignment horizontal="right" vertical="center"/>
    </xf>
    <xf numFmtId="195" fontId="1" fillId="3" borderId="86" xfId="0" applyNumberFormat="1" applyFont="1" applyFill="1" applyBorder="1" applyAlignment="1">
      <alignment horizontal="right" vertical="center"/>
    </xf>
    <xf numFmtId="195" fontId="1" fillId="3" borderId="48" xfId="0" applyNumberFormat="1" applyFont="1" applyFill="1" applyBorder="1" applyAlignment="1">
      <alignment horizontal="right" vertical="center"/>
    </xf>
    <xf numFmtId="195" fontId="1" fillId="3" borderId="20" xfId="0" applyNumberFormat="1" applyFont="1" applyFill="1" applyBorder="1" applyAlignment="1">
      <alignment horizontal="right" vertical="center"/>
    </xf>
    <xf numFmtId="195" fontId="1" fillId="5" borderId="75" xfId="0" applyNumberFormat="1" applyFont="1" applyFill="1" applyBorder="1" applyAlignment="1">
      <alignment horizontal="right" vertical="center"/>
    </xf>
    <xf numFmtId="195" fontId="1" fillId="5" borderId="74" xfId="0" applyNumberFormat="1" applyFont="1" applyFill="1" applyBorder="1" applyAlignment="1">
      <alignment horizontal="right" vertical="center"/>
    </xf>
    <xf numFmtId="195" fontId="1" fillId="5" borderId="10" xfId="0" applyNumberFormat="1" applyFont="1" applyFill="1" applyBorder="1" applyAlignment="1">
      <alignment horizontal="right" vertical="center"/>
    </xf>
    <xf numFmtId="195" fontId="1" fillId="3" borderId="75" xfId="0" applyNumberFormat="1" applyFont="1" applyFill="1" applyBorder="1" applyAlignment="1">
      <alignment horizontal="right" vertical="center"/>
    </xf>
    <xf numFmtId="195" fontId="1" fillId="3" borderId="74" xfId="0" applyNumberFormat="1" applyFont="1" applyFill="1" applyBorder="1" applyAlignment="1">
      <alignment horizontal="right" vertical="center"/>
    </xf>
    <xf numFmtId="195" fontId="1" fillId="3" borderId="10" xfId="0" applyNumberFormat="1" applyFont="1" applyFill="1" applyBorder="1" applyAlignment="1">
      <alignment horizontal="right" vertical="center"/>
    </xf>
    <xf numFmtId="195" fontId="3" fillId="5" borderId="5" xfId="0" applyNumberFormat="1" applyFont="1" applyFill="1" applyBorder="1" applyAlignment="1">
      <alignment vertical="center"/>
    </xf>
    <xf numFmtId="195" fontId="3" fillId="5" borderId="50" xfId="0" applyNumberFormat="1" applyFont="1" applyFill="1" applyBorder="1" applyAlignment="1">
      <alignment vertical="center"/>
    </xf>
    <xf numFmtId="195" fontId="3" fillId="5" borderId="34" xfId="0" applyNumberFormat="1" applyFont="1" applyFill="1" applyBorder="1" applyAlignment="1">
      <alignment vertical="center"/>
    </xf>
    <xf numFmtId="195" fontId="3" fillId="5" borderId="18" xfId="0" applyNumberFormat="1" applyFont="1" applyFill="1" applyBorder="1" applyAlignment="1">
      <alignment vertical="center"/>
    </xf>
    <xf numFmtId="195" fontId="3" fillId="3" borderId="6" xfId="0" applyNumberFormat="1" applyFont="1" applyFill="1" applyBorder="1" applyAlignment="1">
      <alignment vertical="center"/>
    </xf>
    <xf numFmtId="195" fontId="3" fillId="3" borderId="50" xfId="0" applyNumberFormat="1" applyFont="1" applyFill="1" applyBorder="1" applyAlignment="1">
      <alignment vertical="center"/>
    </xf>
    <xf numFmtId="195" fontId="3" fillId="3" borderId="34" xfId="0" applyNumberFormat="1" applyFont="1" applyFill="1" applyBorder="1" applyAlignment="1">
      <alignment vertical="center"/>
    </xf>
    <xf numFmtId="195" fontId="3" fillId="5" borderId="67" xfId="0" applyNumberFormat="1" applyFont="1" applyFill="1" applyBorder="1" applyAlignment="1">
      <alignment vertical="center"/>
    </xf>
    <xf numFmtId="195" fontId="3" fillId="5" borderId="56" xfId="0" applyNumberFormat="1" applyFont="1" applyFill="1" applyBorder="1" applyAlignment="1">
      <alignment vertical="center"/>
    </xf>
    <xf numFmtId="195" fontId="3" fillId="5" borderId="31" xfId="0" applyNumberFormat="1" applyFont="1" applyFill="1" applyBorder="1" applyAlignment="1">
      <alignment vertical="center"/>
    </xf>
    <xf numFmtId="195" fontId="3" fillId="5" borderId="68" xfId="0" applyNumberFormat="1" applyFont="1" applyFill="1" applyBorder="1" applyAlignment="1">
      <alignment vertical="center"/>
    </xf>
    <xf numFmtId="195" fontId="3" fillId="3" borderId="55" xfId="0" applyNumberFormat="1" applyFont="1" applyFill="1" applyBorder="1" applyAlignment="1">
      <alignment vertical="center"/>
    </xf>
    <xf numFmtId="195" fontId="3" fillId="3" borderId="56" xfId="0" applyNumberFormat="1" applyFont="1" applyFill="1" applyBorder="1" applyAlignment="1">
      <alignment vertical="center"/>
    </xf>
    <xf numFmtId="195" fontId="3" fillId="3" borderId="31" xfId="0" applyNumberFormat="1" applyFont="1" applyFill="1" applyBorder="1" applyAlignment="1">
      <alignment vertical="center"/>
    </xf>
    <xf numFmtId="195" fontId="3" fillId="5" borderId="15" xfId="0" applyNumberFormat="1" applyFont="1" applyFill="1" applyBorder="1" applyAlignment="1">
      <alignment vertical="center"/>
    </xf>
    <xf numFmtId="195" fontId="3" fillId="5" borderId="59" xfId="0" applyNumberFormat="1" applyFont="1" applyFill="1" applyBorder="1" applyAlignment="1">
      <alignment vertical="center"/>
    </xf>
    <xf numFmtId="195" fontId="3" fillId="5" borderId="58" xfId="0" applyNumberFormat="1" applyFont="1" applyFill="1" applyBorder="1" applyAlignment="1">
      <alignment vertical="center"/>
    </xf>
    <xf numFmtId="195" fontId="3" fillId="5" borderId="13" xfId="0" applyNumberFormat="1" applyFont="1" applyFill="1" applyBorder="1" applyAlignment="1">
      <alignment vertical="center"/>
    </xf>
    <xf numFmtId="195" fontId="3" fillId="3" borderId="0" xfId="0" applyNumberFormat="1" applyFont="1" applyFill="1" applyBorder="1" applyAlignment="1">
      <alignment vertical="center"/>
    </xf>
    <xf numFmtId="195" fontId="3" fillId="3" borderId="59" xfId="0" applyNumberFormat="1" applyFont="1" applyFill="1" applyBorder="1" applyAlignment="1">
      <alignment vertical="center"/>
    </xf>
    <xf numFmtId="195" fontId="3" fillId="3" borderId="58" xfId="0" applyNumberFormat="1" applyFont="1" applyFill="1" applyBorder="1" applyAlignment="1">
      <alignment vertical="center"/>
    </xf>
    <xf numFmtId="195" fontId="3" fillId="5" borderId="24" xfId="0" applyNumberFormat="1" applyFont="1" applyFill="1" applyBorder="1" applyAlignment="1">
      <alignment vertical="center"/>
    </xf>
    <xf numFmtId="195" fontId="3" fillId="5" borderId="62" xfId="0" applyNumberFormat="1" applyFont="1" applyFill="1" applyBorder="1" applyAlignment="1">
      <alignment vertical="center"/>
    </xf>
    <xf numFmtId="195" fontId="3" fillId="5" borderId="37" xfId="0" applyNumberFormat="1" applyFont="1" applyFill="1" applyBorder="1" applyAlignment="1">
      <alignment vertical="center"/>
    </xf>
    <xf numFmtId="195" fontId="3" fillId="5" borderId="69" xfId="0" applyNumberFormat="1" applyFont="1" applyFill="1" applyBorder="1" applyAlignment="1">
      <alignment vertical="center"/>
    </xf>
    <xf numFmtId="195" fontId="3" fillId="3" borderId="25" xfId="0" applyNumberFormat="1" applyFont="1" applyFill="1" applyBorder="1" applyAlignment="1">
      <alignment vertical="center"/>
    </xf>
    <xf numFmtId="195" fontId="3" fillId="3" borderId="62" xfId="0" applyNumberFormat="1" applyFont="1" applyFill="1" applyBorder="1" applyAlignment="1">
      <alignment vertical="center"/>
    </xf>
    <xf numFmtId="195" fontId="3" fillId="3" borderId="37" xfId="0" applyNumberFormat="1" applyFont="1" applyFill="1" applyBorder="1" applyAlignment="1">
      <alignment vertical="center"/>
    </xf>
    <xf numFmtId="195" fontId="3" fillId="5" borderId="75" xfId="0" applyNumberFormat="1" applyFont="1" applyFill="1" applyBorder="1" applyAlignment="1">
      <alignment vertical="center"/>
    </xf>
    <xf numFmtId="195" fontId="3" fillId="5" borderId="87" xfId="0" applyNumberFormat="1" applyFont="1" applyFill="1" applyBorder="1" applyAlignment="1">
      <alignment vertical="center"/>
    </xf>
    <xf numFmtId="195" fontId="3" fillId="5" borderId="10" xfId="0" applyNumberFormat="1" applyFont="1" applyFill="1" applyBorder="1" applyAlignment="1">
      <alignment vertical="center"/>
    </xf>
    <xf numFmtId="195" fontId="3" fillId="5" borderId="14" xfId="0" applyNumberFormat="1" applyFont="1" applyFill="1" applyBorder="1" applyAlignment="1">
      <alignment vertical="center"/>
    </xf>
    <xf numFmtId="195" fontId="3" fillId="3" borderId="75" xfId="0" applyNumberFormat="1" applyFont="1" applyFill="1" applyBorder="1" applyAlignment="1">
      <alignment vertical="center"/>
    </xf>
    <xf numFmtId="195" fontId="3" fillId="3" borderId="87" xfId="0" applyNumberFormat="1" applyFont="1" applyFill="1" applyBorder="1" applyAlignment="1">
      <alignment vertical="center"/>
    </xf>
    <xf numFmtId="195" fontId="3" fillId="3" borderId="10" xfId="0" applyNumberFormat="1" applyFont="1" applyFill="1" applyBorder="1" applyAlignment="1">
      <alignment vertical="center"/>
    </xf>
    <xf numFmtId="195" fontId="3" fillId="3" borderId="74" xfId="0" applyNumberFormat="1" applyFont="1" applyFill="1" applyBorder="1" applyAlignment="1">
      <alignment vertical="center"/>
    </xf>
    <xf numFmtId="195" fontId="3" fillId="5" borderId="51" xfId="0" applyNumberFormat="1" applyFont="1" applyFill="1" applyBorder="1" applyAlignment="1">
      <alignment horizontal="right" vertical="center"/>
    </xf>
    <xf numFmtId="195" fontId="3" fillId="5" borderId="11" xfId="0" applyNumberFormat="1" applyFont="1" applyFill="1" applyBorder="1" applyAlignment="1">
      <alignment horizontal="right" vertical="center"/>
    </xf>
    <xf numFmtId="195" fontId="3" fillId="5" borderId="47" xfId="0" applyNumberFormat="1" applyFont="1" applyFill="1" applyBorder="1" applyAlignment="1">
      <alignment horizontal="right" vertical="center"/>
    </xf>
    <xf numFmtId="195" fontId="3" fillId="5" borderId="19" xfId="0" applyNumberFormat="1" applyFont="1" applyFill="1" applyBorder="1" applyAlignment="1">
      <alignment horizontal="right" vertical="center"/>
    </xf>
    <xf numFmtId="195" fontId="3" fillId="3" borderId="60" xfId="0" applyNumberFormat="1" applyFont="1" applyFill="1" applyBorder="1" applyAlignment="1">
      <alignment horizontal="right" vertical="center"/>
    </xf>
    <xf numFmtId="195" fontId="3" fillId="3" borderId="51" xfId="0" applyNumberFormat="1" applyFont="1" applyFill="1" applyBorder="1" applyAlignment="1">
      <alignment horizontal="right" vertical="center"/>
    </xf>
    <xf numFmtId="195" fontId="3" fillId="3" borderId="11" xfId="0" applyNumberFormat="1" applyFont="1" applyFill="1" applyBorder="1" applyAlignment="1">
      <alignment horizontal="right" vertical="center"/>
    </xf>
    <xf numFmtId="195" fontId="3" fillId="3" borderId="47" xfId="0" applyNumberFormat="1" applyFont="1" applyFill="1" applyBorder="1" applyAlignment="1">
      <alignment horizontal="right" vertical="center"/>
    </xf>
    <xf numFmtId="195" fontId="3" fillId="3" borderId="80" xfId="0" applyNumberFormat="1" applyFont="1" applyFill="1" applyBorder="1" applyAlignment="1">
      <alignment horizontal="right" vertical="center"/>
    </xf>
    <xf numFmtId="195" fontId="3" fillId="3" borderId="79" xfId="0" applyNumberFormat="1" applyFont="1" applyFill="1" applyBorder="1" applyAlignment="1">
      <alignment horizontal="right" vertical="center"/>
    </xf>
    <xf numFmtId="195" fontId="3" fillId="5" borderId="20" xfId="0" applyNumberFormat="1" applyFont="1" applyFill="1" applyBorder="1" applyAlignment="1">
      <alignment horizontal="right" vertical="center"/>
    </xf>
    <xf numFmtId="195" fontId="3" fillId="3" borderId="48" xfId="0" applyNumberFormat="1" applyFont="1" applyFill="1" applyBorder="1" applyAlignment="1">
      <alignment horizontal="right" vertical="center"/>
    </xf>
    <xf numFmtId="195" fontId="3" fillId="5" borderId="5" xfId="0" applyNumberFormat="1" applyFont="1" applyFill="1" applyBorder="1" applyAlignment="1">
      <alignment horizontal="right" vertical="center"/>
    </xf>
    <xf numFmtId="195" fontId="3" fillId="5" borderId="50" xfId="0" applyNumberFormat="1" applyFont="1" applyFill="1" applyBorder="1" applyAlignment="1">
      <alignment horizontal="right" vertical="center"/>
    </xf>
    <xf numFmtId="195" fontId="3" fillId="5" borderId="34" xfId="0" applyNumberFormat="1" applyFont="1" applyFill="1" applyBorder="1" applyAlignment="1">
      <alignment horizontal="right" vertical="center"/>
    </xf>
    <xf numFmtId="195" fontId="3" fillId="5" borderId="6" xfId="0" applyNumberFormat="1" applyFont="1" applyFill="1" applyBorder="1" applyAlignment="1">
      <alignment horizontal="right" vertical="center"/>
    </xf>
    <xf numFmtId="195" fontId="3" fillId="5" borderId="18" xfId="0" applyNumberFormat="1" applyFont="1" applyFill="1" applyBorder="1" applyAlignment="1">
      <alignment horizontal="right" vertical="center"/>
    </xf>
    <xf numFmtId="195" fontId="3" fillId="3" borderId="50" xfId="0" applyNumberFormat="1" applyFont="1" applyFill="1" applyBorder="1" applyAlignment="1">
      <alignment horizontal="right" vertical="center"/>
    </xf>
    <xf numFmtId="195" fontId="3" fillId="3" borderId="34" xfId="0" applyNumberFormat="1" applyFont="1" applyFill="1" applyBorder="1" applyAlignment="1">
      <alignment horizontal="right" vertical="center"/>
    </xf>
    <xf numFmtId="195" fontId="3" fillId="5" borderId="8" xfId="0" applyNumberFormat="1" applyFont="1" applyFill="1" applyBorder="1" applyAlignment="1">
      <alignment horizontal="right" vertical="center"/>
    </xf>
    <xf numFmtId="195" fontId="3" fillId="5" borderId="67" xfId="0" applyNumberFormat="1" applyFont="1" applyFill="1" applyBorder="1" applyAlignment="1">
      <alignment horizontal="right" vertical="center"/>
    </xf>
    <xf numFmtId="195" fontId="3" fillId="5" borderId="56" xfId="0" applyNumberFormat="1" applyFont="1" applyFill="1" applyBorder="1" applyAlignment="1">
      <alignment horizontal="right" vertical="center"/>
    </xf>
    <xf numFmtId="195" fontId="3" fillId="5" borderId="31" xfId="0" applyNumberFormat="1" applyFont="1" applyFill="1" applyBorder="1" applyAlignment="1">
      <alignment horizontal="right" vertical="center"/>
    </xf>
    <xf numFmtId="195" fontId="3" fillId="5" borderId="55" xfId="0" applyNumberFormat="1" applyFont="1" applyFill="1" applyBorder="1" applyAlignment="1">
      <alignment horizontal="right" vertical="center"/>
    </xf>
    <xf numFmtId="195" fontId="3" fillId="5" borderId="68" xfId="0" applyNumberFormat="1" applyFont="1" applyFill="1" applyBorder="1" applyAlignment="1">
      <alignment horizontal="right" vertical="center"/>
    </xf>
    <xf numFmtId="195" fontId="3" fillId="3" borderId="55" xfId="0" applyNumberFormat="1" applyFont="1" applyFill="1" applyBorder="1" applyAlignment="1">
      <alignment horizontal="right" vertical="center"/>
    </xf>
    <xf numFmtId="195" fontId="3" fillId="3" borderId="56" xfId="0" applyNumberFormat="1" applyFont="1" applyFill="1" applyBorder="1" applyAlignment="1">
      <alignment horizontal="right" vertical="center"/>
    </xf>
    <xf numFmtId="195" fontId="3" fillId="3" borderId="31" xfId="0" applyNumberFormat="1" applyFont="1" applyFill="1" applyBorder="1" applyAlignment="1">
      <alignment horizontal="right" vertical="center"/>
    </xf>
    <xf numFmtId="195" fontId="3" fillId="5" borderId="24" xfId="0" applyNumberFormat="1" applyFont="1" applyFill="1" applyBorder="1" applyAlignment="1">
      <alignment horizontal="right" vertical="center"/>
    </xf>
    <xf numFmtId="195" fontId="3" fillId="5" borderId="62" xfId="0" applyNumberFormat="1" applyFont="1" applyFill="1" applyBorder="1" applyAlignment="1">
      <alignment horizontal="right" vertical="center"/>
    </xf>
    <xf numFmtId="195" fontId="3" fillId="5" borderId="37" xfId="0" applyNumberFormat="1" applyFont="1" applyFill="1" applyBorder="1" applyAlignment="1">
      <alignment horizontal="right" vertical="center"/>
    </xf>
    <xf numFmtId="195" fontId="3" fillId="5" borderId="25" xfId="0" applyNumberFormat="1" applyFont="1" applyFill="1" applyBorder="1" applyAlignment="1">
      <alignment horizontal="right" vertical="center"/>
    </xf>
    <xf numFmtId="195" fontId="3" fillId="5" borderId="69" xfId="0" applyNumberFormat="1" applyFont="1" applyFill="1" applyBorder="1" applyAlignment="1">
      <alignment horizontal="right" vertical="center"/>
    </xf>
    <xf numFmtId="195" fontId="3" fillId="3" borderId="25" xfId="0" applyNumberFormat="1" applyFont="1" applyFill="1" applyBorder="1" applyAlignment="1">
      <alignment horizontal="right" vertical="center"/>
    </xf>
    <xf numFmtId="195" fontId="3" fillId="3" borderId="62" xfId="0" applyNumberFormat="1" applyFont="1" applyFill="1" applyBorder="1" applyAlignment="1">
      <alignment horizontal="right" vertical="center"/>
    </xf>
    <xf numFmtId="195" fontId="3" fillId="3" borderId="37" xfId="0" applyNumberFormat="1" applyFont="1" applyFill="1" applyBorder="1" applyAlignment="1">
      <alignment horizontal="right" vertical="center"/>
    </xf>
    <xf numFmtId="195" fontId="3" fillId="3" borderId="5" xfId="0" applyNumberFormat="1" applyFont="1" applyFill="1" applyBorder="1" applyAlignment="1">
      <alignment horizontal="right" vertical="center"/>
    </xf>
    <xf numFmtId="195" fontId="3" fillId="3" borderId="18" xfId="0" applyNumberFormat="1" applyFont="1" applyFill="1" applyBorder="1" applyAlignment="1">
      <alignment horizontal="right" vertical="center"/>
    </xf>
    <xf numFmtId="195" fontId="3" fillId="3" borderId="8" xfId="0" applyNumberFormat="1" applyFont="1" applyFill="1" applyBorder="1" applyAlignment="1">
      <alignment horizontal="right" vertical="center"/>
    </xf>
    <xf numFmtId="195" fontId="3" fillId="3" borderId="19" xfId="0" applyNumberFormat="1" applyFont="1" applyFill="1" applyBorder="1" applyAlignment="1">
      <alignment horizontal="right" vertical="center"/>
    </xf>
    <xf numFmtId="195" fontId="3" fillId="3" borderId="67" xfId="0" applyNumberFormat="1" applyFont="1" applyFill="1" applyBorder="1" applyAlignment="1">
      <alignment horizontal="right" vertical="center"/>
    </xf>
    <xf numFmtId="195" fontId="3" fillId="3" borderId="68" xfId="0" applyNumberFormat="1" applyFont="1" applyFill="1" applyBorder="1" applyAlignment="1">
      <alignment horizontal="right" vertical="center"/>
    </xf>
    <xf numFmtId="195" fontId="3" fillId="3" borderId="24" xfId="0" applyNumberFormat="1" applyFont="1" applyFill="1" applyBorder="1" applyAlignment="1">
      <alignment horizontal="right" vertical="center"/>
    </xf>
    <xf numFmtId="195" fontId="3" fillId="3" borderId="69" xfId="0" applyNumberFormat="1" applyFont="1" applyFill="1" applyBorder="1" applyAlignment="1">
      <alignment horizontal="right" vertical="center"/>
    </xf>
    <xf numFmtId="0" fontId="0" fillId="0" borderId="0" xfId="0" applyFont="1" applyBorder="1" applyAlignment="1">
      <alignment/>
    </xf>
    <xf numFmtId="0" fontId="3" fillId="2" borderId="49" xfId="0" applyFont="1" applyFill="1" applyBorder="1" applyAlignment="1">
      <alignment horizontal="center" vertical="center"/>
    </xf>
    <xf numFmtId="0" fontId="3" fillId="2" borderId="46" xfId="0" applyFont="1" applyFill="1" applyBorder="1" applyAlignment="1">
      <alignment horizontal="center" vertical="center"/>
    </xf>
    <xf numFmtId="0" fontId="8" fillId="0" borderId="0" xfId="0" applyFont="1" applyFill="1" applyAlignment="1">
      <alignment vertical="top"/>
    </xf>
    <xf numFmtId="0" fontId="1" fillId="0" borderId="0" xfId="0" applyFont="1" applyFill="1" applyBorder="1" applyAlignment="1">
      <alignment vertical="center"/>
    </xf>
    <xf numFmtId="176" fontId="0" fillId="0" borderId="0" xfId="0" applyNumberFormat="1" applyFont="1" applyFill="1" applyBorder="1" applyAlignment="1">
      <alignment/>
    </xf>
    <xf numFmtId="0" fontId="1" fillId="4" borderId="71" xfId="0" applyFont="1" applyFill="1" applyBorder="1" applyAlignment="1">
      <alignment horizontal="left" vertical="center"/>
    </xf>
    <xf numFmtId="0" fontId="5" fillId="4" borderId="48" xfId="0" applyFont="1" applyFill="1" applyBorder="1" applyAlignment="1">
      <alignment horizontal="right" vertical="center"/>
    </xf>
    <xf numFmtId="0" fontId="1" fillId="4" borderId="6" xfId="0" applyFont="1" applyFill="1" applyBorder="1" applyAlignment="1">
      <alignment horizontal="right" vertical="center"/>
    </xf>
    <xf numFmtId="0" fontId="1" fillId="4" borderId="47" xfId="0" applyFont="1" applyFill="1" applyBorder="1" applyAlignment="1">
      <alignment horizontal="right" vertical="center"/>
    </xf>
    <xf numFmtId="195" fontId="1" fillId="5" borderId="88" xfId="0" applyNumberFormat="1" applyFont="1" applyFill="1" applyBorder="1" applyAlignment="1">
      <alignment horizontal="right" vertical="center"/>
    </xf>
    <xf numFmtId="0" fontId="1" fillId="4" borderId="48" xfId="0" applyFont="1" applyFill="1" applyBorder="1" applyAlignment="1">
      <alignment horizontal="right" vertical="center"/>
    </xf>
    <xf numFmtId="195" fontId="0" fillId="5" borderId="89" xfId="0" applyNumberFormat="1" applyFont="1" applyFill="1" applyBorder="1" applyAlignment="1">
      <alignment horizontal="right" vertical="center"/>
    </xf>
    <xf numFmtId="195" fontId="1" fillId="5" borderId="90" xfId="0" applyNumberFormat="1" applyFont="1" applyFill="1" applyBorder="1" applyAlignment="1">
      <alignment horizontal="right" vertical="center"/>
    </xf>
    <xf numFmtId="195" fontId="1" fillId="5" borderId="32" xfId="0" applyNumberFormat="1" applyFont="1" applyFill="1" applyBorder="1" applyAlignment="1">
      <alignment horizontal="right" vertical="center"/>
    </xf>
    <xf numFmtId="195" fontId="0" fillId="5" borderId="91" xfId="0" applyNumberFormat="1" applyFont="1" applyFill="1" applyBorder="1" applyAlignment="1">
      <alignment horizontal="right" vertical="center"/>
    </xf>
    <xf numFmtId="195" fontId="1" fillId="5" borderId="92" xfId="0" applyNumberFormat="1" applyFont="1" applyFill="1" applyBorder="1" applyAlignment="1">
      <alignment horizontal="right" vertical="center"/>
    </xf>
    <xf numFmtId="195" fontId="1" fillId="5" borderId="93" xfId="0" applyNumberFormat="1" applyFont="1" applyFill="1" applyBorder="1" applyAlignment="1">
      <alignment horizontal="right" vertical="center"/>
    </xf>
    <xf numFmtId="195" fontId="1" fillId="5" borderId="94" xfId="0" applyNumberFormat="1" applyFont="1" applyFill="1" applyBorder="1" applyAlignment="1">
      <alignment horizontal="right" vertical="center"/>
    </xf>
    <xf numFmtId="195" fontId="1" fillId="3" borderId="88" xfId="0" applyNumberFormat="1" applyFont="1" applyFill="1" applyBorder="1" applyAlignment="1">
      <alignment horizontal="right" vertical="center"/>
    </xf>
    <xf numFmtId="195" fontId="0" fillId="3" borderId="91" xfId="0" applyNumberFormat="1" applyFont="1" applyFill="1" applyBorder="1" applyAlignment="1">
      <alignment horizontal="right" vertical="center"/>
    </xf>
    <xf numFmtId="195" fontId="1" fillId="3" borderId="92" xfId="0" applyNumberFormat="1" applyFont="1" applyFill="1" applyBorder="1" applyAlignment="1">
      <alignment horizontal="right" vertical="center"/>
    </xf>
    <xf numFmtId="195" fontId="1" fillId="3" borderId="93" xfId="0" applyNumberFormat="1" applyFont="1" applyFill="1" applyBorder="1" applyAlignment="1">
      <alignment horizontal="right" vertical="center"/>
    </xf>
    <xf numFmtId="195" fontId="1" fillId="3" borderId="94" xfId="0" applyNumberFormat="1" applyFont="1" applyFill="1" applyBorder="1" applyAlignment="1">
      <alignment horizontal="right" vertical="center"/>
    </xf>
    <xf numFmtId="0" fontId="1" fillId="4" borderId="74" xfId="0" applyFont="1" applyFill="1" applyBorder="1" applyAlignment="1">
      <alignment horizontal="right" vertical="center"/>
    </xf>
    <xf numFmtId="0" fontId="0" fillId="4" borderId="79" xfId="0" applyFont="1" applyFill="1" applyBorder="1" applyAlignment="1">
      <alignment horizontal="right" vertical="center"/>
    </xf>
    <xf numFmtId="0" fontId="1" fillId="4" borderId="82" xfId="0" applyFont="1" applyFill="1" applyBorder="1" applyAlignment="1">
      <alignment horizontal="right" vertical="center"/>
    </xf>
    <xf numFmtId="176" fontId="1" fillId="5" borderId="95" xfId="15" applyNumberFormat="1" applyFont="1" applyFill="1" applyBorder="1" applyAlignment="1">
      <alignment horizontal="right" vertical="center"/>
    </xf>
    <xf numFmtId="176" fontId="1" fillId="5" borderId="93" xfId="15" applyNumberFormat="1" applyFont="1" applyFill="1" applyBorder="1" applyAlignment="1">
      <alignment horizontal="right" vertical="center"/>
    </xf>
    <xf numFmtId="176" fontId="1" fillId="5" borderId="88" xfId="15" applyNumberFormat="1" applyFont="1" applyFill="1" applyBorder="1" applyAlignment="1">
      <alignment horizontal="right" vertical="center"/>
    </xf>
    <xf numFmtId="176" fontId="1" fillId="5" borderId="94" xfId="15" applyNumberFormat="1" applyFont="1" applyFill="1" applyBorder="1" applyAlignment="1">
      <alignment horizontal="right" vertical="center"/>
    </xf>
    <xf numFmtId="176" fontId="1" fillId="2" borderId="95" xfId="15" applyNumberFormat="1" applyFont="1" applyFill="1" applyBorder="1" applyAlignment="1">
      <alignment horizontal="right" vertical="center"/>
    </xf>
    <xf numFmtId="176" fontId="1" fillId="2" borderId="93" xfId="15" applyNumberFormat="1" applyFont="1" applyFill="1" applyBorder="1" applyAlignment="1">
      <alignment horizontal="right" vertical="center"/>
    </xf>
    <xf numFmtId="176" fontId="1" fillId="3" borderId="95" xfId="15" applyNumberFormat="1" applyFont="1" applyFill="1" applyBorder="1" applyAlignment="1">
      <alignment horizontal="right" vertical="center"/>
    </xf>
    <xf numFmtId="176" fontId="1" fillId="3" borderId="93" xfId="15" applyNumberFormat="1" applyFont="1" applyFill="1" applyBorder="1" applyAlignment="1">
      <alignment horizontal="right" vertical="center"/>
    </xf>
    <xf numFmtId="176" fontId="1" fillId="3" borderId="88" xfId="15" applyNumberFormat="1" applyFont="1" applyFill="1" applyBorder="1" applyAlignment="1">
      <alignment horizontal="right" vertical="center"/>
    </xf>
    <xf numFmtId="176" fontId="1" fillId="3" borderId="94" xfId="15" applyNumberFormat="1" applyFont="1" applyFill="1" applyBorder="1" applyAlignment="1">
      <alignment horizontal="right" vertical="center"/>
    </xf>
    <xf numFmtId="195" fontId="1" fillId="5" borderId="45" xfId="0" applyNumberFormat="1" applyFont="1" applyFill="1" applyBorder="1" applyAlignment="1">
      <alignment horizontal="right" vertical="center"/>
    </xf>
    <xf numFmtId="195" fontId="1" fillId="5" borderId="96" xfId="0" applyNumberFormat="1" applyFont="1" applyFill="1" applyBorder="1" applyAlignment="1">
      <alignment horizontal="right" vertical="center"/>
    </xf>
    <xf numFmtId="195" fontId="1" fillId="3" borderId="96" xfId="0" applyNumberFormat="1" applyFont="1" applyFill="1" applyBorder="1" applyAlignment="1">
      <alignment horizontal="right" vertical="center"/>
    </xf>
    <xf numFmtId="0" fontId="3" fillId="5" borderId="97" xfId="0" applyFont="1" applyFill="1" applyBorder="1" applyAlignment="1">
      <alignment horizontal="center" vertical="center"/>
    </xf>
    <xf numFmtId="177" fontId="6" fillId="5" borderId="98" xfId="0" applyNumberFormat="1" applyFont="1" applyFill="1" applyBorder="1" applyAlignment="1">
      <alignment horizontal="center" vertical="center"/>
    </xf>
    <xf numFmtId="0" fontId="3" fillId="5" borderId="99" xfId="0" applyFont="1" applyFill="1" applyBorder="1" applyAlignment="1">
      <alignment horizontal="center" vertical="center"/>
    </xf>
    <xf numFmtId="0" fontId="3" fillId="3" borderId="99" xfId="0" applyFont="1" applyFill="1" applyBorder="1" applyAlignment="1">
      <alignment horizontal="center" vertical="center"/>
    </xf>
    <xf numFmtId="177" fontId="6" fillId="3" borderId="98" xfId="0" applyNumberFormat="1" applyFont="1" applyFill="1" applyBorder="1" applyAlignment="1">
      <alignment horizontal="center" vertical="center"/>
    </xf>
    <xf numFmtId="0" fontId="3" fillId="2" borderId="99"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97" xfId="0" applyFont="1" applyFill="1" applyBorder="1" applyAlignment="1">
      <alignment horizontal="center" vertical="center"/>
    </xf>
    <xf numFmtId="176" fontId="1" fillId="3" borderId="98" xfId="15" applyNumberFormat="1" applyFont="1" applyFill="1" applyBorder="1" applyAlignment="1">
      <alignment horizontal="right" vertical="center"/>
    </xf>
    <xf numFmtId="176" fontId="1" fillId="3" borderId="88" xfId="15" applyNumberFormat="1" applyFont="1" applyFill="1" applyBorder="1" applyAlignment="1">
      <alignment vertical="center"/>
    </xf>
    <xf numFmtId="176" fontId="1" fillId="0" borderId="0" xfId="15" applyNumberFormat="1" applyFont="1" applyFill="1" applyBorder="1" applyAlignment="1">
      <alignment horizontal="right" vertical="center"/>
    </xf>
    <xf numFmtId="0" fontId="3" fillId="2" borderId="97"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195" fontId="3" fillId="5" borderId="93" xfId="0" applyNumberFormat="1" applyFont="1" applyFill="1" applyBorder="1" applyAlignment="1">
      <alignment vertical="center"/>
    </xf>
    <xf numFmtId="195" fontId="3" fillId="5" borderId="97" xfId="0" applyNumberFormat="1" applyFont="1" applyFill="1" applyBorder="1" applyAlignment="1">
      <alignment vertical="center"/>
    </xf>
    <xf numFmtId="195" fontId="3" fillId="5" borderId="100" xfId="0" applyNumberFormat="1" applyFont="1" applyFill="1" applyBorder="1" applyAlignment="1">
      <alignment vertical="center"/>
    </xf>
    <xf numFmtId="195" fontId="3" fillId="5" borderId="101" xfId="0" applyNumberFormat="1" applyFont="1" applyFill="1" applyBorder="1" applyAlignment="1">
      <alignment vertical="center"/>
    </xf>
    <xf numFmtId="195" fontId="3" fillId="5" borderId="96" xfId="0" applyNumberFormat="1" applyFont="1" applyFill="1" applyBorder="1" applyAlignment="1">
      <alignment vertical="center"/>
    </xf>
    <xf numFmtId="176" fontId="3" fillId="5" borderId="88" xfId="15" applyNumberFormat="1" applyFont="1" applyFill="1" applyBorder="1" applyAlignment="1">
      <alignment vertical="center"/>
    </xf>
    <xf numFmtId="195" fontId="3" fillId="5" borderId="88" xfId="0" applyNumberFormat="1" applyFont="1" applyFill="1" applyBorder="1" applyAlignment="1">
      <alignment horizontal="right" vertical="center"/>
    </xf>
    <xf numFmtId="0" fontId="3" fillId="2" borderId="78" xfId="0" applyFont="1" applyFill="1" applyBorder="1" applyAlignment="1">
      <alignment horizontal="center" vertical="center"/>
    </xf>
    <xf numFmtId="195" fontId="3" fillId="3" borderId="93" xfId="0" applyNumberFormat="1" applyFont="1" applyFill="1" applyBorder="1" applyAlignment="1">
      <alignment vertical="center"/>
    </xf>
    <xf numFmtId="195" fontId="3" fillId="3" borderId="97" xfId="0" applyNumberFormat="1" applyFont="1" applyFill="1" applyBorder="1" applyAlignment="1">
      <alignment vertical="center"/>
    </xf>
    <xf numFmtId="195" fontId="3" fillId="3" borderId="100" xfId="0" applyNumberFormat="1" applyFont="1" applyFill="1" applyBorder="1" applyAlignment="1">
      <alignment vertical="center"/>
    </xf>
    <xf numFmtId="195" fontId="3" fillId="3" borderId="101" xfId="0" applyNumberFormat="1" applyFont="1" applyFill="1" applyBorder="1" applyAlignment="1">
      <alignment vertical="center"/>
    </xf>
    <xf numFmtId="195" fontId="3" fillId="3" borderId="96" xfId="0" applyNumberFormat="1" applyFont="1" applyFill="1" applyBorder="1" applyAlignment="1">
      <alignment vertical="center"/>
    </xf>
    <xf numFmtId="176" fontId="3" fillId="3" borderId="88" xfId="15" applyNumberFormat="1" applyFont="1" applyFill="1" applyBorder="1" applyAlignment="1">
      <alignment vertical="center"/>
    </xf>
    <xf numFmtId="195" fontId="3" fillId="3" borderId="88" xfId="0" applyNumberFormat="1" applyFont="1" applyFill="1" applyBorder="1" applyAlignment="1">
      <alignment horizontal="right" vertical="center"/>
    </xf>
    <xf numFmtId="176" fontId="9" fillId="3" borderId="98" xfId="15" applyNumberFormat="1" applyFont="1" applyFill="1" applyBorder="1" applyAlignment="1">
      <alignment horizontal="right" vertical="center"/>
    </xf>
    <xf numFmtId="176" fontId="9" fillId="3" borderId="97" xfId="15" applyNumberFormat="1" applyFont="1" applyFill="1" applyBorder="1" applyAlignment="1">
      <alignment horizontal="right" vertical="center"/>
    </xf>
    <xf numFmtId="176" fontId="9" fillId="3" borderId="93" xfId="15" applyNumberFormat="1" applyFont="1" applyFill="1" applyBorder="1" applyAlignment="1">
      <alignment horizontal="right" vertical="center"/>
    </xf>
    <xf numFmtId="176" fontId="9" fillId="3" borderId="97" xfId="15" applyNumberFormat="1" applyFont="1" applyFill="1" applyBorder="1" applyAlignment="1" quotePrefix="1">
      <alignment horizontal="right" vertical="center"/>
    </xf>
    <xf numFmtId="176" fontId="9" fillId="3" borderId="101" xfId="15" applyNumberFormat="1" applyFont="1" applyFill="1" applyBorder="1" applyAlignment="1">
      <alignment horizontal="right" vertical="center"/>
    </xf>
    <xf numFmtId="176" fontId="9" fillId="3" borderId="96" xfId="15" applyNumberFormat="1" applyFont="1" applyFill="1" applyBorder="1" applyAlignment="1">
      <alignment horizontal="right" vertical="center"/>
    </xf>
    <xf numFmtId="176" fontId="9" fillId="2" borderId="98" xfId="15" applyNumberFormat="1" applyFont="1" applyFill="1" applyBorder="1" applyAlignment="1">
      <alignment horizontal="right" vertical="center"/>
    </xf>
    <xf numFmtId="176" fontId="9" fillId="2" borderId="97" xfId="15" applyNumberFormat="1" applyFont="1" applyFill="1" applyBorder="1" applyAlignment="1">
      <alignment horizontal="right" vertical="center"/>
    </xf>
    <xf numFmtId="176" fontId="9" fillId="2" borderId="93" xfId="15" applyNumberFormat="1" applyFont="1" applyFill="1" applyBorder="1" applyAlignment="1">
      <alignment horizontal="right" vertical="center"/>
    </xf>
    <xf numFmtId="176" fontId="9" fillId="2" borderId="97" xfId="15" applyNumberFormat="1" applyFont="1" applyFill="1" applyBorder="1" applyAlignment="1" quotePrefix="1">
      <alignment horizontal="right" vertical="center"/>
    </xf>
    <xf numFmtId="176" fontId="9" fillId="2" borderId="101" xfId="15" applyNumberFormat="1" applyFont="1" applyFill="1" applyBorder="1" applyAlignment="1">
      <alignment horizontal="right" vertical="center"/>
    </xf>
    <xf numFmtId="176" fontId="9" fillId="2" borderId="96" xfId="15" applyNumberFormat="1" applyFont="1" applyFill="1" applyBorder="1" applyAlignment="1">
      <alignment horizontal="right" vertical="center"/>
    </xf>
    <xf numFmtId="176" fontId="9" fillId="2" borderId="88" xfId="15" applyNumberFormat="1" applyFont="1" applyFill="1" applyBorder="1" applyAlignment="1">
      <alignment horizontal="right" vertical="center"/>
    </xf>
    <xf numFmtId="195" fontId="3" fillId="5" borderId="33" xfId="0" applyNumberFormat="1" applyFont="1" applyFill="1" applyBorder="1" applyAlignment="1">
      <alignment horizontal="right" vertical="center"/>
    </xf>
    <xf numFmtId="195" fontId="3" fillId="5" borderId="39" xfId="0" applyNumberFormat="1" applyFont="1" applyFill="1" applyBorder="1" applyAlignment="1">
      <alignment horizontal="right" vertical="center"/>
    </xf>
    <xf numFmtId="195" fontId="3" fillId="5" borderId="30" xfId="0" applyNumberFormat="1" applyFont="1" applyFill="1" applyBorder="1" applyAlignment="1">
      <alignment horizontal="right" vertical="center"/>
    </xf>
    <xf numFmtId="195" fontId="3" fillId="5" borderId="36" xfId="0" applyNumberFormat="1" applyFont="1" applyFill="1" applyBorder="1" applyAlignment="1">
      <alignment horizontal="right" vertical="center"/>
    </xf>
    <xf numFmtId="195" fontId="3" fillId="5" borderId="93" xfId="0" applyNumberFormat="1" applyFont="1" applyFill="1" applyBorder="1" applyAlignment="1">
      <alignment horizontal="right" vertical="center"/>
    </xf>
    <xf numFmtId="195" fontId="3" fillId="5" borderId="97" xfId="0" applyNumberFormat="1" applyFont="1" applyFill="1" applyBorder="1" applyAlignment="1">
      <alignment horizontal="right" vertical="center"/>
    </xf>
    <xf numFmtId="195" fontId="3" fillId="5" borderId="101" xfId="0" applyNumberFormat="1" applyFont="1" applyFill="1" applyBorder="1" applyAlignment="1">
      <alignment horizontal="right" vertical="center"/>
    </xf>
    <xf numFmtId="195" fontId="3" fillId="3" borderId="33" xfId="0" applyNumberFormat="1" applyFont="1" applyFill="1" applyBorder="1" applyAlignment="1">
      <alignment horizontal="right" vertical="center"/>
    </xf>
    <xf numFmtId="195" fontId="3" fillId="3" borderId="93" xfId="0" applyNumberFormat="1" applyFont="1" applyFill="1" applyBorder="1" applyAlignment="1">
      <alignment horizontal="right" vertical="center"/>
    </xf>
    <xf numFmtId="195" fontId="3" fillId="3" borderId="39" xfId="0" applyNumberFormat="1" applyFont="1" applyFill="1" applyBorder="1" applyAlignment="1">
      <alignment horizontal="right" vertical="center"/>
    </xf>
    <xf numFmtId="195" fontId="3" fillId="3" borderId="30" xfId="0" applyNumberFormat="1" applyFont="1" applyFill="1" applyBorder="1" applyAlignment="1">
      <alignment horizontal="right" vertical="center"/>
    </xf>
    <xf numFmtId="195" fontId="3" fillId="3" borderId="97" xfId="0" applyNumberFormat="1" applyFont="1" applyFill="1" applyBorder="1" applyAlignment="1">
      <alignment horizontal="right" vertical="center"/>
    </xf>
    <xf numFmtId="195" fontId="3" fillId="3" borderId="36" xfId="0" applyNumberFormat="1" applyFont="1" applyFill="1" applyBorder="1" applyAlignment="1">
      <alignment horizontal="right" vertical="center"/>
    </xf>
    <xf numFmtId="195" fontId="3" fillId="3" borderId="101" xfId="0" applyNumberFormat="1" applyFont="1" applyFill="1" applyBorder="1" applyAlignment="1">
      <alignment horizontal="right" vertical="center"/>
    </xf>
    <xf numFmtId="9" fontId="3" fillId="5" borderId="33" xfId="15" applyFont="1" applyFill="1" applyBorder="1" applyAlignment="1">
      <alignment horizontal="right" vertical="center"/>
    </xf>
    <xf numFmtId="9" fontId="3" fillId="5" borderId="39" xfId="15" applyFont="1" applyFill="1" applyBorder="1" applyAlignment="1">
      <alignment horizontal="right" vertical="center"/>
    </xf>
    <xf numFmtId="9" fontId="3" fillId="5" borderId="93" xfId="15" applyFont="1" applyFill="1" applyBorder="1" applyAlignment="1">
      <alignment horizontal="right" vertical="center"/>
    </xf>
    <xf numFmtId="9" fontId="3" fillId="5" borderId="88" xfId="15" applyFont="1" applyFill="1" applyBorder="1" applyAlignment="1">
      <alignment horizontal="right" vertical="center"/>
    </xf>
    <xf numFmtId="9" fontId="3" fillId="2" borderId="93" xfId="15" applyFont="1" applyFill="1" applyBorder="1" applyAlignment="1">
      <alignment horizontal="right" vertical="center"/>
    </xf>
    <xf numFmtId="9" fontId="3" fillId="2" borderId="88" xfId="15" applyFont="1" applyFill="1" applyBorder="1" applyAlignment="1">
      <alignment horizontal="right" vertical="center"/>
    </xf>
    <xf numFmtId="9" fontId="3" fillId="2" borderId="97" xfId="15" applyFont="1" applyFill="1" applyBorder="1" applyAlignment="1">
      <alignment horizontal="right" vertical="center"/>
    </xf>
    <xf numFmtId="9" fontId="3" fillId="2" borderId="101" xfId="15" applyFont="1" applyFill="1" applyBorder="1" applyAlignment="1">
      <alignment horizontal="right" vertical="center"/>
    </xf>
    <xf numFmtId="9" fontId="3" fillId="3" borderId="33" xfId="15" applyFont="1" applyFill="1" applyBorder="1" applyAlignment="1">
      <alignment horizontal="right" vertical="center"/>
    </xf>
    <xf numFmtId="9" fontId="3" fillId="3" borderId="93" xfId="15" applyFont="1" applyFill="1" applyBorder="1" applyAlignment="1">
      <alignment horizontal="right" vertical="center"/>
    </xf>
    <xf numFmtId="9" fontId="3" fillId="3" borderId="39" xfId="15" applyFont="1" applyFill="1" applyBorder="1" applyAlignment="1">
      <alignment horizontal="right" vertical="center"/>
    </xf>
    <xf numFmtId="9" fontId="3" fillId="3" borderId="88" xfId="15" applyFont="1" applyFill="1" applyBorder="1" applyAlignment="1">
      <alignment horizontal="right" vertical="center"/>
    </xf>
    <xf numFmtId="9" fontId="3" fillId="3" borderId="30" xfId="15" applyFont="1" applyFill="1" applyBorder="1" applyAlignment="1">
      <alignment horizontal="right" vertical="center"/>
    </xf>
    <xf numFmtId="9" fontId="3" fillId="3" borderId="97" xfId="15" applyFont="1" applyFill="1" applyBorder="1" applyAlignment="1">
      <alignment horizontal="right" vertical="center"/>
    </xf>
    <xf numFmtId="9" fontId="3" fillId="3" borderId="36" xfId="15" applyFont="1" applyFill="1" applyBorder="1" applyAlignment="1">
      <alignment horizontal="right" vertical="center"/>
    </xf>
    <xf numFmtId="9" fontId="3" fillId="3" borderId="101" xfId="15" applyFont="1" applyFill="1" applyBorder="1" applyAlignment="1">
      <alignment horizontal="right" vertical="center"/>
    </xf>
    <xf numFmtId="9" fontId="3" fillId="5" borderId="95" xfId="15" applyFont="1" applyFill="1" applyBorder="1" applyAlignment="1">
      <alignment vertical="center"/>
    </xf>
    <xf numFmtId="9" fontId="3" fillId="5" borderId="97" xfId="15" applyFont="1" applyFill="1" applyBorder="1" applyAlignment="1">
      <alignment vertical="center"/>
    </xf>
    <xf numFmtId="9" fontId="3" fillId="5" borderId="93" xfId="15" applyFont="1" applyFill="1" applyBorder="1" applyAlignment="1">
      <alignment vertical="center"/>
    </xf>
    <xf numFmtId="9" fontId="3" fillId="5" borderId="100" xfId="15" applyFont="1" applyFill="1" applyBorder="1" applyAlignment="1">
      <alignment vertical="center"/>
    </xf>
    <xf numFmtId="9" fontId="3" fillId="5" borderId="94" xfId="15" applyFont="1" applyFill="1" applyBorder="1" applyAlignment="1">
      <alignment vertical="center"/>
    </xf>
    <xf numFmtId="9" fontId="3" fillId="3" borderId="95" xfId="15" applyFont="1" applyFill="1" applyBorder="1" applyAlignment="1">
      <alignment vertical="center"/>
    </xf>
    <xf numFmtId="9" fontId="3" fillId="3" borderId="97" xfId="15" applyFont="1" applyFill="1" applyBorder="1" applyAlignment="1">
      <alignment vertical="center"/>
    </xf>
    <xf numFmtId="9" fontId="3" fillId="3" borderId="93" xfId="15" applyFont="1" applyFill="1" applyBorder="1" applyAlignment="1">
      <alignment vertical="center"/>
    </xf>
    <xf numFmtId="9" fontId="3" fillId="3" borderId="100" xfId="15" applyFont="1" applyFill="1" applyBorder="1" applyAlignment="1">
      <alignment vertical="center"/>
    </xf>
    <xf numFmtId="9" fontId="3" fillId="3" borderId="94" xfId="15" applyFont="1" applyFill="1" applyBorder="1" applyAlignment="1">
      <alignment vertical="center"/>
    </xf>
    <xf numFmtId="195" fontId="3" fillId="5" borderId="72" xfId="0" applyNumberFormat="1" applyFont="1" applyFill="1" applyBorder="1" applyAlignment="1">
      <alignment horizontal="right" vertical="center"/>
    </xf>
    <xf numFmtId="9" fontId="3" fillId="5" borderId="40" xfId="15" applyFont="1" applyFill="1" applyBorder="1" applyAlignment="1">
      <alignment horizontal="right" vertical="center"/>
    </xf>
    <xf numFmtId="9" fontId="3" fillId="5" borderId="94" xfId="15" applyFont="1" applyFill="1" applyBorder="1" applyAlignment="1">
      <alignment horizontal="right" vertical="center"/>
    </xf>
    <xf numFmtId="9" fontId="3" fillId="3" borderId="40" xfId="15" applyFont="1" applyFill="1" applyBorder="1" applyAlignment="1">
      <alignment horizontal="right" vertical="center"/>
    </xf>
    <xf numFmtId="9" fontId="3" fillId="3" borderId="94" xfId="15" applyFont="1" applyFill="1" applyBorder="1" applyAlignment="1">
      <alignment horizontal="right" vertical="center"/>
    </xf>
    <xf numFmtId="9" fontId="3" fillId="2" borderId="94" xfId="15" applyFont="1" applyFill="1" applyBorder="1" applyAlignment="1">
      <alignment horizontal="right" vertical="center"/>
    </xf>
    <xf numFmtId="178" fontId="1" fillId="3" borderId="98" xfId="17" applyNumberFormat="1" applyFont="1" applyFill="1" applyBorder="1" applyAlignment="1">
      <alignment horizontal="center" vertical="center"/>
    </xf>
    <xf numFmtId="178" fontId="1" fillId="3" borderId="101" xfId="17" applyNumberFormat="1" applyFont="1" applyFill="1" applyBorder="1" applyAlignment="1">
      <alignment horizontal="center" vertical="center"/>
    </xf>
    <xf numFmtId="178" fontId="1" fillId="2" borderId="98" xfId="17" applyNumberFormat="1" applyFont="1" applyFill="1" applyBorder="1" applyAlignment="1">
      <alignment horizontal="center" vertical="center"/>
    </xf>
    <xf numFmtId="178" fontId="1" fillId="2" borderId="101" xfId="17" applyNumberFormat="1" applyFont="1" applyFill="1" applyBorder="1" applyAlignment="1">
      <alignment horizontal="center" vertical="center"/>
    </xf>
    <xf numFmtId="0" fontId="3" fillId="5" borderId="15" xfId="0" applyFont="1" applyFill="1" applyBorder="1" applyAlignment="1">
      <alignment horizontal="center" vertical="center"/>
    </xf>
    <xf numFmtId="55" fontId="9" fillId="3" borderId="0" xfId="0" applyNumberFormat="1" applyFont="1" applyFill="1" applyBorder="1" applyAlignment="1">
      <alignment horizontal="center" vertical="center"/>
    </xf>
    <xf numFmtId="55" fontId="3" fillId="5" borderId="7"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xf>
    <xf numFmtId="0" fontId="0" fillId="4" borderId="7" xfId="0" applyFont="1" applyFill="1" applyBorder="1" applyAlignment="1">
      <alignment horizontal="left" vertical="center"/>
    </xf>
    <xf numFmtId="0" fontId="0" fillId="4" borderId="14" xfId="0" applyFont="1" applyFill="1" applyBorder="1" applyAlignment="1">
      <alignment horizontal="left" vertical="center"/>
    </xf>
    <xf numFmtId="55" fontId="3" fillId="3" borderId="75" xfId="0" applyNumberFormat="1" applyFont="1" applyFill="1" applyBorder="1" applyAlignment="1">
      <alignment horizontal="center" vertical="center"/>
    </xf>
    <xf numFmtId="55" fontId="9" fillId="3" borderId="74" xfId="0" applyNumberFormat="1" applyFont="1" applyFill="1" applyBorder="1" applyAlignment="1">
      <alignment horizontal="center" vertical="center"/>
    </xf>
    <xf numFmtId="55" fontId="9" fillId="2" borderId="75" xfId="0" applyNumberFormat="1" applyFont="1" applyFill="1" applyBorder="1" applyAlignment="1">
      <alignment horizontal="center" vertical="center"/>
    </xf>
    <xf numFmtId="55" fontId="9" fillId="2" borderId="14"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xf>
    <xf numFmtId="55" fontId="3" fillId="5" borderId="15" xfId="0" applyNumberFormat="1" applyFont="1" applyFill="1" applyBorder="1" applyAlignment="1">
      <alignment horizontal="center" vertical="center"/>
    </xf>
    <xf numFmtId="55" fontId="3" fillId="3" borderId="76" xfId="0" applyNumberFormat="1" applyFont="1" applyFill="1" applyBorder="1" applyAlignment="1">
      <alignment horizontal="center" vertical="center"/>
    </xf>
    <xf numFmtId="0" fontId="9" fillId="2" borderId="76" xfId="0" applyFont="1" applyFill="1" applyBorder="1" applyAlignment="1">
      <alignment horizontal="center" vertical="center"/>
    </xf>
    <xf numFmtId="55" fontId="9" fillId="2" borderId="13" xfId="0" applyNumberFormat="1" applyFont="1" applyFill="1" applyBorder="1" applyAlignment="1">
      <alignment horizontal="center" vertical="center"/>
    </xf>
    <xf numFmtId="0" fontId="0" fillId="4" borderId="15" xfId="0" applyFont="1" applyFill="1" applyBorder="1" applyAlignment="1">
      <alignment horizontal="center" vertical="center"/>
    </xf>
    <xf numFmtId="0" fontId="0" fillId="4" borderId="13" xfId="0" applyFont="1" applyFill="1" applyBorder="1" applyAlignment="1">
      <alignment horizontal="center" vertical="center"/>
    </xf>
    <xf numFmtId="0" fontId="4" fillId="3" borderId="76" xfId="0" applyFont="1" applyFill="1" applyBorder="1" applyAlignment="1">
      <alignment horizontal="center" vertical="center"/>
    </xf>
    <xf numFmtId="0" fontId="0" fillId="3" borderId="0" xfId="0" applyFont="1" applyFill="1" applyBorder="1" applyAlignment="1">
      <alignment/>
    </xf>
    <xf numFmtId="0" fontId="1" fillId="2" borderId="76" xfId="0" applyFont="1" applyFill="1" applyBorder="1" applyAlignment="1">
      <alignment horizontal="center" vertical="center"/>
    </xf>
    <xf numFmtId="0" fontId="0" fillId="2" borderId="13" xfId="0" applyFont="1" applyFill="1" applyBorder="1" applyAlignment="1">
      <alignment/>
    </xf>
    <xf numFmtId="0" fontId="3" fillId="0" borderId="0" xfId="0" applyFont="1" applyFill="1" applyBorder="1" applyAlignment="1">
      <alignment horizontal="center" vertical="center"/>
    </xf>
    <xf numFmtId="0" fontId="0" fillId="4" borderId="15" xfId="0" applyFont="1" applyFill="1" applyBorder="1" applyAlignment="1">
      <alignment/>
    </xf>
    <xf numFmtId="0" fontId="0" fillId="4" borderId="13" xfId="0" applyFont="1" applyFill="1" applyBorder="1" applyAlignment="1">
      <alignment/>
    </xf>
    <xf numFmtId="0" fontId="0" fillId="0" borderId="0" xfId="0" applyFont="1" applyFill="1" applyBorder="1" applyAlignment="1">
      <alignment horizontal="center" vertical="center"/>
    </xf>
    <xf numFmtId="0" fontId="3" fillId="5" borderId="102" xfId="0" applyFont="1" applyFill="1" applyBorder="1" applyAlignment="1">
      <alignment horizontal="center" vertical="center"/>
    </xf>
    <xf numFmtId="0" fontId="3" fillId="5" borderId="7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73" xfId="0" applyFont="1" applyFill="1" applyBorder="1" applyAlignment="1">
      <alignment horizontal="center" vertical="center"/>
    </xf>
    <xf numFmtId="176" fontId="9" fillId="3" borderId="23" xfId="15" applyNumberFormat="1" applyFont="1" applyFill="1" applyBorder="1" applyAlignment="1">
      <alignment horizontal="center" vertical="center"/>
    </xf>
    <xf numFmtId="176" fontId="9" fillId="2" borderId="73" xfId="15" applyNumberFormat="1" applyFont="1" applyFill="1" applyBorder="1" applyAlignment="1">
      <alignment horizontal="center" vertical="center"/>
    </xf>
    <xf numFmtId="1" fontId="3" fillId="0" borderId="0" xfId="0" applyNumberFormat="1" applyFont="1" applyFill="1" applyBorder="1" applyAlignment="1">
      <alignment horizontal="right" vertical="center"/>
    </xf>
    <xf numFmtId="9" fontId="3" fillId="5" borderId="50" xfId="15" applyFont="1" applyFill="1" applyBorder="1" applyAlignment="1">
      <alignment horizontal="center" vertical="center"/>
    </xf>
    <xf numFmtId="9" fontId="3" fillId="3" borderId="50" xfId="15" applyFont="1" applyFill="1" applyBorder="1" applyAlignment="1">
      <alignment horizontal="center" vertical="center"/>
    </xf>
    <xf numFmtId="9" fontId="3" fillId="2" borderId="26" xfId="15" applyFont="1" applyFill="1" applyBorder="1" applyAlignment="1">
      <alignment horizontal="center" vertical="center"/>
    </xf>
    <xf numFmtId="38" fontId="3" fillId="0" borderId="0" xfId="17" applyFont="1" applyFill="1" applyBorder="1" applyAlignment="1">
      <alignment horizontal="right" vertical="center"/>
    </xf>
    <xf numFmtId="0" fontId="0" fillId="4" borderId="8" xfId="0" applyFont="1" applyFill="1" applyBorder="1" applyAlignment="1">
      <alignment horizontal="center" vertical="center"/>
    </xf>
    <xf numFmtId="0" fontId="0" fillId="4" borderId="19" xfId="0" applyFont="1" applyFill="1" applyBorder="1" applyAlignment="1">
      <alignment horizontal="center" vertical="center"/>
    </xf>
    <xf numFmtId="176" fontId="9" fillId="3" borderId="6" xfId="15" applyNumberFormat="1" applyFont="1" applyFill="1" applyBorder="1" applyAlignment="1">
      <alignment horizontal="center" vertical="center"/>
    </xf>
    <xf numFmtId="176" fontId="9" fillId="2" borderId="18" xfId="15" applyNumberFormat="1" applyFont="1" applyFill="1" applyBorder="1" applyAlignment="1">
      <alignment horizontal="center" vertical="center"/>
    </xf>
    <xf numFmtId="9" fontId="3" fillId="3" borderId="51" xfId="15" applyFont="1" applyFill="1" applyBorder="1" applyAlignment="1">
      <alignment horizontal="center" vertical="center"/>
    </xf>
    <xf numFmtId="9" fontId="3" fillId="2" borderId="11" xfId="15" applyFont="1" applyFill="1" applyBorder="1" applyAlignment="1">
      <alignment horizontal="center" vertical="center"/>
    </xf>
    <xf numFmtId="9" fontId="3" fillId="2" borderId="34" xfId="15" applyFont="1" applyFill="1" applyBorder="1" applyAlignment="1">
      <alignment horizontal="center" vertical="center"/>
    </xf>
    <xf numFmtId="176" fontId="9" fillId="3" borderId="55" xfId="15" applyNumberFormat="1" applyFont="1" applyFill="1" applyBorder="1" applyAlignment="1" quotePrefix="1">
      <alignment horizontal="center" vertical="center"/>
    </xf>
    <xf numFmtId="176" fontId="9" fillId="2" borderId="68" xfId="15" applyNumberFormat="1" applyFont="1" applyFill="1" applyBorder="1" applyAlignment="1" quotePrefix="1">
      <alignment horizontal="center" vertical="center"/>
    </xf>
    <xf numFmtId="0" fontId="0" fillId="4" borderId="67" xfId="0" applyFont="1" applyFill="1" applyBorder="1" applyAlignment="1">
      <alignment horizontal="center" vertical="center"/>
    </xf>
    <xf numFmtId="0" fontId="0" fillId="4" borderId="68" xfId="0" applyFont="1" applyFill="1" applyBorder="1" applyAlignment="1">
      <alignment horizontal="center" vertical="center"/>
    </xf>
    <xf numFmtId="9" fontId="3" fillId="5" borderId="59" xfId="15" applyFont="1" applyFill="1" applyBorder="1" applyAlignment="1">
      <alignment horizontal="center" vertical="center"/>
    </xf>
    <xf numFmtId="9" fontId="3" fillId="3" borderId="77" xfId="15" applyFont="1" applyFill="1" applyBorder="1" applyAlignment="1">
      <alignment horizontal="center" vertical="center"/>
    </xf>
    <xf numFmtId="9" fontId="3" fillId="2" borderId="12" xfId="15" applyFont="1" applyFill="1" applyBorder="1" applyAlignment="1">
      <alignment horizontal="center" vertical="center"/>
    </xf>
    <xf numFmtId="0" fontId="0" fillId="4" borderId="103" xfId="0" applyFont="1" applyFill="1" applyBorder="1" applyAlignment="1">
      <alignment horizontal="center" vertical="center"/>
    </xf>
    <xf numFmtId="0" fontId="0" fillId="4" borderId="104" xfId="0" applyFont="1" applyFill="1" applyBorder="1" applyAlignment="1">
      <alignment horizontal="center" vertical="center"/>
    </xf>
    <xf numFmtId="176" fontId="9" fillId="3" borderId="25" xfId="15" applyNumberFormat="1" applyFont="1" applyFill="1" applyBorder="1" applyAlignment="1">
      <alignment horizontal="center" vertical="center"/>
    </xf>
    <xf numFmtId="176" fontId="9" fillId="2" borderId="69" xfId="15" applyNumberFormat="1" applyFont="1" applyFill="1" applyBorder="1" applyAlignment="1">
      <alignment horizontal="center" vertical="center"/>
    </xf>
    <xf numFmtId="9" fontId="3" fillId="5" borderId="105" xfId="15" applyFont="1" applyFill="1" applyBorder="1" applyAlignment="1">
      <alignment horizontal="center" vertical="center"/>
    </xf>
    <xf numFmtId="9" fontId="3" fillId="3" borderId="105" xfId="15" applyFont="1" applyFill="1" applyBorder="1" applyAlignment="1">
      <alignment horizontal="center" vertical="center"/>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right"/>
    </xf>
    <xf numFmtId="176" fontId="9" fillId="3" borderId="73" xfId="15" applyNumberFormat="1" applyFont="1" applyFill="1" applyBorder="1" applyAlignment="1">
      <alignment horizontal="center" vertical="center"/>
    </xf>
    <xf numFmtId="9" fontId="3" fillId="2" borderId="106" xfId="15" applyFont="1" applyFill="1" applyBorder="1" applyAlignment="1">
      <alignment horizontal="center" vertical="center"/>
    </xf>
    <xf numFmtId="176" fontId="9" fillId="3" borderId="18" xfId="15" applyNumberFormat="1" applyFont="1" applyFill="1" applyBorder="1" applyAlignment="1">
      <alignment horizontal="center" vertical="center"/>
    </xf>
    <xf numFmtId="9" fontId="3" fillId="5" borderId="51" xfId="15" applyFont="1" applyFill="1" applyBorder="1" applyAlignment="1">
      <alignment horizontal="center" vertical="center"/>
    </xf>
    <xf numFmtId="9" fontId="3" fillId="2" borderId="51" xfId="15" applyFont="1" applyFill="1" applyBorder="1" applyAlignment="1">
      <alignment horizontal="center" vertical="center"/>
    </xf>
    <xf numFmtId="9" fontId="3" fillId="2" borderId="50" xfId="15" applyFont="1" applyFill="1" applyBorder="1" applyAlignment="1">
      <alignment horizontal="center" vertical="center"/>
    </xf>
    <xf numFmtId="176" fontId="9" fillId="3" borderId="68" xfId="15" applyNumberFormat="1" applyFont="1" applyFill="1" applyBorder="1" applyAlignment="1" quotePrefix="1">
      <alignment horizontal="center" vertical="center"/>
    </xf>
    <xf numFmtId="9" fontId="3" fillId="5" borderId="52" xfId="15" applyFont="1" applyFill="1" applyBorder="1" applyAlignment="1">
      <alignment horizontal="center" vertical="center"/>
    </xf>
    <xf numFmtId="9" fontId="3" fillId="3" borderId="52" xfId="15" applyFont="1" applyFill="1" applyBorder="1" applyAlignment="1">
      <alignment horizontal="center" vertical="center"/>
    </xf>
    <xf numFmtId="9" fontId="3" fillId="2" borderId="52" xfId="15" applyFont="1" applyFill="1" applyBorder="1" applyAlignment="1">
      <alignment horizontal="center" vertical="center"/>
    </xf>
    <xf numFmtId="176" fontId="9" fillId="3" borderId="69" xfId="15" applyNumberFormat="1" applyFont="1" applyFill="1" applyBorder="1" applyAlignment="1">
      <alignment horizontal="center" vertical="center"/>
    </xf>
    <xf numFmtId="176" fontId="9" fillId="6" borderId="73" xfId="15" applyNumberFormat="1" applyFont="1" applyFill="1" applyBorder="1" applyAlignment="1">
      <alignment horizontal="center" vertical="center"/>
    </xf>
    <xf numFmtId="9" fontId="3" fillId="6" borderId="50" xfId="15" applyFont="1" applyFill="1" applyBorder="1" applyAlignment="1">
      <alignment horizontal="center" vertical="center"/>
    </xf>
    <xf numFmtId="176" fontId="9" fillId="6" borderId="18" xfId="15" applyNumberFormat="1" applyFont="1" applyFill="1" applyBorder="1" applyAlignment="1">
      <alignment horizontal="center" vertical="center"/>
    </xf>
    <xf numFmtId="9" fontId="3" fillId="6" borderId="51" xfId="15" applyFont="1" applyFill="1" applyBorder="1" applyAlignment="1">
      <alignment horizontal="center" vertical="center"/>
    </xf>
    <xf numFmtId="176" fontId="9" fillId="6" borderId="68" xfId="15" applyNumberFormat="1" applyFont="1" applyFill="1" applyBorder="1" applyAlignment="1" quotePrefix="1">
      <alignment horizontal="center" vertical="center"/>
    </xf>
    <xf numFmtId="9" fontId="3" fillId="6" borderId="52" xfId="15" applyFont="1" applyFill="1" applyBorder="1" applyAlignment="1">
      <alignment horizontal="center" vertical="center"/>
    </xf>
    <xf numFmtId="1" fontId="3" fillId="6" borderId="105" xfId="0" applyNumberFormat="1" applyFont="1" applyFill="1" applyBorder="1" applyAlignment="1">
      <alignment horizontal="center" vertical="center"/>
    </xf>
    <xf numFmtId="9" fontId="3" fillId="2" borderId="107" xfId="15" applyFont="1" applyFill="1" applyBorder="1" applyAlignment="1">
      <alignment horizontal="center" vertical="center"/>
    </xf>
    <xf numFmtId="9" fontId="3" fillId="2" borderId="105" xfId="15" applyFont="1" applyFill="1" applyBorder="1" applyAlignment="1">
      <alignment horizontal="center" vertical="center"/>
    </xf>
    <xf numFmtId="176" fontId="1" fillId="5" borderId="41" xfId="15" applyNumberFormat="1" applyFont="1" applyFill="1" applyBorder="1" applyAlignment="1">
      <alignment horizontal="right" vertical="center"/>
    </xf>
    <xf numFmtId="176" fontId="1" fillId="5" borderId="32" xfId="15" applyNumberFormat="1" applyFont="1" applyFill="1" applyBorder="1" applyAlignment="1">
      <alignment horizontal="right" vertical="center"/>
    </xf>
    <xf numFmtId="176" fontId="1" fillId="5" borderId="44" xfId="15" applyNumberFormat="1" applyFont="1" applyFill="1" applyBorder="1" applyAlignment="1">
      <alignment horizontal="right" vertical="center"/>
    </xf>
    <xf numFmtId="176" fontId="1" fillId="5" borderId="45" xfId="15" applyNumberFormat="1" applyFont="1" applyFill="1" applyBorder="1" applyAlignment="1">
      <alignment horizontal="right" vertical="center"/>
    </xf>
    <xf numFmtId="176" fontId="1" fillId="2" borderId="25" xfId="15" applyNumberFormat="1" applyFont="1" applyFill="1" applyBorder="1" applyAlignment="1">
      <alignment horizontal="right" vertical="center"/>
    </xf>
    <xf numFmtId="176" fontId="1" fillId="2" borderId="101" xfId="15" applyNumberFormat="1" applyFont="1" applyFill="1" applyBorder="1" applyAlignment="1">
      <alignment horizontal="right" vertical="center"/>
    </xf>
    <xf numFmtId="176" fontId="1" fillId="2" borderId="37" xfId="15" applyNumberFormat="1" applyFont="1" applyFill="1" applyBorder="1" applyAlignment="1">
      <alignment horizontal="right" vertical="center"/>
    </xf>
    <xf numFmtId="178" fontId="0" fillId="2" borderId="23" xfId="17" applyNumberFormat="1" applyFont="1" applyFill="1" applyBorder="1" applyAlignment="1">
      <alignment horizontal="center" vertical="center"/>
    </xf>
    <xf numFmtId="177" fontId="6" fillId="5" borderId="24" xfId="0" applyNumberFormat="1" applyFont="1" applyFill="1" applyBorder="1" applyAlignment="1">
      <alignment horizontal="center" vertical="center"/>
    </xf>
    <xf numFmtId="177" fontId="6" fillId="5" borderId="36" xfId="0" applyNumberFormat="1" applyFont="1" applyFill="1" applyBorder="1" applyAlignment="1">
      <alignment horizontal="center" vertical="center"/>
    </xf>
    <xf numFmtId="177" fontId="6" fillId="5" borderId="101" xfId="0" applyNumberFormat="1" applyFont="1" applyFill="1" applyBorder="1" applyAlignment="1">
      <alignment horizontal="center" vertical="center"/>
    </xf>
    <xf numFmtId="177" fontId="6" fillId="5" borderId="37" xfId="0" applyNumberFormat="1" applyFont="1" applyFill="1" applyBorder="1" applyAlignment="1">
      <alignment horizontal="center" vertical="center"/>
    </xf>
    <xf numFmtId="177" fontId="6" fillId="3" borderId="24" xfId="0" applyNumberFormat="1" applyFont="1" applyFill="1" applyBorder="1" applyAlignment="1">
      <alignment horizontal="center" vertical="center"/>
    </xf>
    <xf numFmtId="177" fontId="6" fillId="3" borderId="36" xfId="0" applyNumberFormat="1" applyFont="1" applyFill="1" applyBorder="1" applyAlignment="1">
      <alignment horizontal="center" vertical="center"/>
    </xf>
    <xf numFmtId="177" fontId="6" fillId="3" borderId="101" xfId="0" applyNumberFormat="1" applyFont="1" applyFill="1" applyBorder="1" applyAlignment="1">
      <alignment horizontal="center" vertical="center"/>
    </xf>
    <xf numFmtId="177" fontId="6" fillId="3" borderId="37" xfId="0" applyNumberFormat="1" applyFont="1" applyFill="1" applyBorder="1" applyAlignment="1">
      <alignment horizontal="center" vertical="center"/>
    </xf>
    <xf numFmtId="178" fontId="1" fillId="2" borderId="25" xfId="17" applyNumberFormat="1" applyFont="1" applyFill="1" applyBorder="1" applyAlignment="1">
      <alignment horizontal="center" vertical="center"/>
    </xf>
    <xf numFmtId="176" fontId="1" fillId="2" borderId="32" xfId="15" applyNumberFormat="1" applyFont="1" applyFill="1" applyBorder="1" applyAlignment="1">
      <alignment vertical="center"/>
    </xf>
    <xf numFmtId="176" fontId="1" fillId="2" borderId="6" xfId="15" applyNumberFormat="1" applyFont="1" applyFill="1" applyBorder="1" applyAlignment="1">
      <alignment vertical="center"/>
    </xf>
    <xf numFmtId="176" fontId="1" fillId="2" borderId="93" xfId="15" applyNumberFormat="1" applyFont="1" applyFill="1" applyBorder="1" applyAlignment="1">
      <alignment vertical="center"/>
    </xf>
    <xf numFmtId="176" fontId="1" fillId="2" borderId="34" xfId="15" applyNumberFormat="1" applyFont="1" applyFill="1" applyBorder="1" applyAlignment="1">
      <alignment vertical="center"/>
    </xf>
    <xf numFmtId="176" fontId="1" fillId="2" borderId="44" xfId="15" applyNumberFormat="1" applyFont="1" applyFill="1" applyBorder="1" applyAlignment="1" quotePrefix="1">
      <alignment vertical="center"/>
    </xf>
    <xf numFmtId="176" fontId="1" fillId="2" borderId="45" xfId="15" applyNumberFormat="1" applyFont="1" applyFill="1" applyBorder="1" applyAlignment="1">
      <alignment vertical="center"/>
    </xf>
    <xf numFmtId="176" fontId="1" fillId="2" borderId="25" xfId="15" applyNumberFormat="1" applyFont="1" applyFill="1" applyBorder="1" applyAlignment="1">
      <alignment vertical="center"/>
    </xf>
    <xf numFmtId="176" fontId="1" fillId="2" borderId="101" xfId="15" applyNumberFormat="1" applyFont="1" applyFill="1" applyBorder="1" applyAlignment="1">
      <alignment vertical="center"/>
    </xf>
    <xf numFmtId="176" fontId="1" fillId="2" borderId="37" xfId="15" applyNumberFormat="1" applyFont="1" applyFill="1" applyBorder="1" applyAlignment="1">
      <alignment vertical="center"/>
    </xf>
    <xf numFmtId="176" fontId="1" fillId="0" borderId="0" xfId="15" applyNumberFormat="1" applyFont="1" applyFill="1" applyBorder="1" applyAlignment="1">
      <alignment vertical="center"/>
    </xf>
    <xf numFmtId="176" fontId="1" fillId="2" borderId="41" xfId="15" applyNumberFormat="1" applyFont="1" applyFill="1" applyBorder="1" applyAlignment="1">
      <alignment vertical="center"/>
    </xf>
    <xf numFmtId="176" fontId="1" fillId="2" borderId="42" xfId="15" applyNumberFormat="1" applyFont="1" applyFill="1" applyBorder="1" applyAlignment="1">
      <alignment vertical="center"/>
    </xf>
    <xf numFmtId="176" fontId="1" fillId="2" borderId="95" xfId="15" applyNumberFormat="1" applyFont="1" applyFill="1" applyBorder="1" applyAlignment="1">
      <alignment vertical="center"/>
    </xf>
    <xf numFmtId="176" fontId="1" fillId="2" borderId="43" xfId="15" applyNumberFormat="1" applyFont="1" applyFill="1" applyBorder="1" applyAlignment="1">
      <alignment vertical="center"/>
    </xf>
    <xf numFmtId="176" fontId="3" fillId="5" borderId="39" xfId="15" applyNumberFormat="1" applyFont="1" applyFill="1" applyBorder="1" applyAlignment="1">
      <alignment vertical="center"/>
    </xf>
    <xf numFmtId="176" fontId="3" fillId="3" borderId="39" xfId="15" applyNumberFormat="1" applyFont="1" applyFill="1" applyBorder="1" applyAlignment="1">
      <alignment vertical="center"/>
    </xf>
    <xf numFmtId="176" fontId="3" fillId="2" borderId="8" xfId="15" applyNumberFormat="1" applyFont="1" applyFill="1" applyBorder="1" applyAlignment="1">
      <alignment horizontal="right" vertical="center"/>
    </xf>
    <xf numFmtId="176" fontId="3" fillId="2" borderId="39" xfId="15" applyNumberFormat="1" applyFont="1" applyFill="1" applyBorder="1" applyAlignment="1">
      <alignment horizontal="right" vertical="center"/>
    </xf>
    <xf numFmtId="176" fontId="3" fillId="2" borderId="88" xfId="15" applyNumberFormat="1" applyFont="1" applyFill="1" applyBorder="1" applyAlignment="1">
      <alignment horizontal="right" vertical="center"/>
    </xf>
    <xf numFmtId="176" fontId="3" fillId="2" borderId="11" xfId="15" applyNumberFormat="1" applyFont="1" applyFill="1" applyBorder="1" applyAlignment="1">
      <alignment horizontal="right" vertical="center"/>
    </xf>
    <xf numFmtId="176" fontId="9" fillId="2" borderId="100" xfId="15" applyNumberFormat="1" applyFont="1" applyFill="1" applyBorder="1" applyAlignment="1">
      <alignment horizontal="right" vertical="center"/>
    </xf>
    <xf numFmtId="0" fontId="9" fillId="6" borderId="60" xfId="15" applyNumberFormat="1" applyFont="1" applyFill="1" applyBorder="1" applyAlignment="1">
      <alignment horizontal="right" vertical="center"/>
    </xf>
    <xf numFmtId="176" fontId="9" fillId="6" borderId="39" xfId="15" applyNumberFormat="1" applyFont="1" applyFill="1" applyBorder="1" applyAlignment="1">
      <alignment horizontal="right" vertical="center"/>
    </xf>
    <xf numFmtId="176" fontId="9" fillId="6" borderId="88" xfId="15" applyNumberFormat="1" applyFont="1" applyFill="1" applyBorder="1" applyAlignment="1">
      <alignment horizontal="right" vertical="center"/>
    </xf>
    <xf numFmtId="176" fontId="9" fillId="6" borderId="11" xfId="15" applyNumberFormat="1" applyFont="1" applyFill="1" applyBorder="1" applyAlignment="1">
      <alignment horizontal="right" vertical="center"/>
    </xf>
    <xf numFmtId="176" fontId="9" fillId="6" borderId="44" xfId="15" applyNumberFormat="1" applyFont="1" applyFill="1" applyBorder="1" applyAlignment="1">
      <alignment horizontal="right" vertical="center"/>
    </xf>
    <xf numFmtId="0" fontId="9" fillId="6" borderId="39" xfId="15" applyNumberFormat="1" applyFont="1" applyFill="1" applyBorder="1" applyAlignment="1">
      <alignment horizontal="right" vertical="center"/>
    </xf>
    <xf numFmtId="176" fontId="9" fillId="6" borderId="80" xfId="15" applyNumberFormat="1" applyFont="1" applyFill="1" applyBorder="1" applyAlignment="1">
      <alignment horizontal="right" vertical="center"/>
    </xf>
    <xf numFmtId="176" fontId="9" fillId="6" borderId="108" xfId="15" applyNumberFormat="1" applyFont="1" applyFill="1" applyBorder="1" applyAlignment="1">
      <alignment horizontal="right" vertical="center"/>
    </xf>
    <xf numFmtId="176" fontId="9" fillId="6" borderId="91" xfId="15" applyNumberFormat="1" applyFont="1" applyFill="1" applyBorder="1" applyAlignment="1">
      <alignment horizontal="right" vertical="center"/>
    </xf>
    <xf numFmtId="176" fontId="9" fillId="6" borderId="12" xfId="15" applyNumberFormat="1" applyFont="1" applyFill="1" applyBorder="1" applyAlignment="1">
      <alignment horizontal="right" vertical="center"/>
    </xf>
    <xf numFmtId="176" fontId="9" fillId="6" borderId="89" xfId="15" applyNumberFormat="1" applyFont="1" applyFill="1" applyBorder="1" applyAlignment="1">
      <alignment horizontal="right" vertical="center"/>
    </xf>
    <xf numFmtId="176" fontId="9" fillId="6" borderId="86" xfId="15" applyNumberFormat="1" applyFont="1" applyFill="1" applyBorder="1" applyAlignment="1">
      <alignment vertical="center"/>
    </xf>
    <xf numFmtId="176" fontId="9" fillId="6" borderId="40" xfId="15" applyNumberFormat="1" applyFont="1" applyFill="1" applyBorder="1" applyAlignment="1">
      <alignment vertical="center"/>
    </xf>
    <xf numFmtId="176" fontId="9" fillId="6" borderId="94" xfId="15" applyNumberFormat="1" applyFont="1" applyFill="1" applyBorder="1" applyAlignment="1">
      <alignment vertical="center"/>
    </xf>
    <xf numFmtId="176" fontId="9" fillId="6" borderId="38" xfId="15" applyNumberFormat="1" applyFont="1" applyFill="1" applyBorder="1" applyAlignment="1">
      <alignment vertical="center"/>
    </xf>
    <xf numFmtId="176" fontId="9" fillId="6" borderId="45" xfId="15" applyNumberFormat="1" applyFont="1" applyFill="1" applyBorder="1" applyAlignment="1">
      <alignment horizontal="right" vertical="center"/>
    </xf>
    <xf numFmtId="176" fontId="9" fillId="6" borderId="40" xfId="15" applyNumberFormat="1" applyFont="1" applyFill="1" applyBorder="1" applyAlignment="1">
      <alignment horizontal="right" vertical="center"/>
    </xf>
    <xf numFmtId="176" fontId="9" fillId="6" borderId="94" xfId="15" applyNumberFormat="1" applyFont="1" applyFill="1" applyBorder="1" applyAlignment="1">
      <alignment horizontal="right" vertical="center"/>
    </xf>
    <xf numFmtId="176" fontId="9" fillId="6" borderId="38" xfId="15" applyNumberFormat="1" applyFont="1" applyFill="1" applyBorder="1" applyAlignment="1">
      <alignment horizontal="right" vertical="center"/>
    </xf>
    <xf numFmtId="176" fontId="3" fillId="3" borderId="39" xfId="15" applyNumberFormat="1" applyFont="1" applyFill="1" applyBorder="1" applyAlignment="1">
      <alignment horizontal="right" vertical="center"/>
    </xf>
    <xf numFmtId="176" fontId="3" fillId="5" borderId="60" xfId="15" applyNumberFormat="1" applyFont="1" applyFill="1" applyBorder="1" applyAlignment="1">
      <alignment horizontal="right" vertical="center"/>
    </xf>
    <xf numFmtId="176" fontId="3" fillId="5" borderId="11" xfId="15" applyNumberFormat="1" applyFont="1" applyFill="1" applyBorder="1" applyAlignment="1">
      <alignment horizontal="right" vertical="center"/>
    </xf>
    <xf numFmtId="176" fontId="3" fillId="3" borderId="60" xfId="15" applyNumberFormat="1" applyFont="1" applyFill="1" applyBorder="1" applyAlignment="1">
      <alignment horizontal="right" vertical="center"/>
    </xf>
    <xf numFmtId="176" fontId="3" fillId="3" borderId="88" xfId="15" applyNumberFormat="1" applyFont="1" applyFill="1" applyBorder="1" applyAlignment="1">
      <alignment horizontal="right" vertical="center"/>
    </xf>
    <xf numFmtId="176" fontId="3" fillId="3" borderId="11" xfId="15" applyNumberFormat="1" applyFont="1" applyFill="1" applyBorder="1" applyAlignment="1">
      <alignment horizontal="right" vertical="center"/>
    </xf>
    <xf numFmtId="9" fontId="3" fillId="5" borderId="6" xfId="15" applyFont="1" applyFill="1" applyBorder="1" applyAlignment="1">
      <alignment horizontal="right" vertical="center"/>
    </xf>
    <xf numFmtId="9" fontId="3" fillId="3" borderId="6" xfId="15" applyFont="1" applyFill="1" applyBorder="1" applyAlignment="1">
      <alignment horizontal="right" vertical="center"/>
    </xf>
    <xf numFmtId="9" fontId="3" fillId="2" borderId="64" xfId="15" applyFont="1" applyFill="1" applyBorder="1" applyAlignment="1">
      <alignment horizontal="right" vertical="center"/>
    </xf>
    <xf numFmtId="9" fontId="3" fillId="2" borderId="28" xfId="15" applyFont="1" applyFill="1" applyBorder="1" applyAlignment="1">
      <alignment horizontal="right" vertical="center"/>
    </xf>
    <xf numFmtId="9" fontId="3" fillId="2" borderId="98" xfId="15" applyFont="1" applyFill="1" applyBorder="1" applyAlignment="1">
      <alignment horizontal="right" vertical="center"/>
    </xf>
    <xf numFmtId="9" fontId="3" fillId="2" borderId="26" xfId="15" applyFont="1" applyFill="1" applyBorder="1" applyAlignment="1">
      <alignment horizontal="right" vertical="center"/>
    </xf>
    <xf numFmtId="9" fontId="3" fillId="2" borderId="26" xfId="15" applyNumberFormat="1" applyFont="1" applyFill="1" applyBorder="1" applyAlignment="1">
      <alignment horizontal="right" vertical="center"/>
    </xf>
    <xf numFmtId="9" fontId="3" fillId="5" borderId="47" xfId="15" applyFont="1" applyFill="1" applyBorder="1" applyAlignment="1">
      <alignment horizontal="right" vertical="center"/>
    </xf>
    <xf numFmtId="9" fontId="3" fillId="3" borderId="47" xfId="15" applyFont="1" applyFill="1" applyBorder="1" applyAlignment="1">
      <alignment horizontal="right" vertical="center"/>
    </xf>
    <xf numFmtId="9" fontId="3" fillId="2" borderId="60" xfId="15" applyFont="1" applyFill="1" applyBorder="1" applyAlignment="1">
      <alignment horizontal="right" vertical="center"/>
    </xf>
    <xf numFmtId="9" fontId="3" fillId="2" borderId="11" xfId="15" applyNumberFormat="1" applyFont="1" applyFill="1" applyBorder="1" applyAlignment="1">
      <alignment horizontal="right" vertical="center"/>
    </xf>
    <xf numFmtId="9" fontId="3" fillId="2" borderId="65" xfId="15" applyFont="1" applyFill="1" applyBorder="1" applyAlignment="1">
      <alignment horizontal="right" vertical="center"/>
    </xf>
    <xf numFmtId="9" fontId="3" fillId="2" borderId="34" xfId="15" applyNumberFormat="1" applyFont="1" applyFill="1" applyBorder="1" applyAlignment="1">
      <alignment horizontal="right" vertical="center"/>
    </xf>
    <xf numFmtId="9" fontId="3" fillId="2" borderId="100" xfId="15" applyFont="1" applyFill="1" applyBorder="1" applyAlignment="1">
      <alignment horizontal="right" vertical="center"/>
    </xf>
    <xf numFmtId="9" fontId="3" fillId="5" borderId="55" xfId="15" applyFont="1" applyFill="1" applyBorder="1" applyAlignment="1">
      <alignment horizontal="right" vertical="center"/>
    </xf>
    <xf numFmtId="9" fontId="3" fillId="3" borderId="55" xfId="15" applyFont="1" applyFill="1" applyBorder="1" applyAlignment="1">
      <alignment horizontal="right" vertical="center"/>
    </xf>
    <xf numFmtId="9" fontId="3" fillId="2" borderId="49" xfId="15" applyFont="1" applyFill="1" applyBorder="1" applyAlignment="1">
      <alignment horizontal="right" vertical="center"/>
    </xf>
    <xf numFmtId="9" fontId="3" fillId="5" borderId="25" xfId="15" applyFont="1" applyFill="1" applyBorder="1" applyAlignment="1">
      <alignment horizontal="right" vertical="center"/>
    </xf>
    <xf numFmtId="9" fontId="3" fillId="3" borderId="25" xfId="15" applyFont="1" applyFill="1" applyBorder="1" applyAlignment="1">
      <alignment horizontal="right" vertical="center"/>
    </xf>
    <xf numFmtId="9" fontId="3" fillId="2" borderId="66" xfId="15" applyFont="1" applyFill="1" applyBorder="1" applyAlignment="1">
      <alignment horizontal="right" vertical="center"/>
    </xf>
    <xf numFmtId="9" fontId="3" fillId="5" borderId="0" xfId="15" applyFont="1" applyFill="1" applyBorder="1" applyAlignment="1">
      <alignment horizontal="right" vertical="center"/>
    </xf>
    <xf numFmtId="9" fontId="3" fillId="5" borderId="59" xfId="15" applyFont="1" applyFill="1" applyBorder="1" applyAlignment="1">
      <alignment horizontal="right" vertical="center"/>
    </xf>
    <xf numFmtId="9" fontId="3" fillId="5" borderId="58" xfId="15" applyFont="1" applyFill="1" applyBorder="1" applyAlignment="1">
      <alignment horizontal="right" vertical="center"/>
    </xf>
    <xf numFmtId="9" fontId="3" fillId="3" borderId="15" xfId="15" applyFont="1" applyFill="1" applyBorder="1" applyAlignment="1">
      <alignment horizontal="right" vertical="center"/>
    </xf>
    <xf numFmtId="9" fontId="3" fillId="3" borderId="57" xfId="15" applyFont="1" applyFill="1" applyBorder="1" applyAlignment="1">
      <alignment horizontal="right" vertical="center"/>
    </xf>
    <xf numFmtId="9" fontId="3" fillId="3" borderId="100" xfId="15" applyFont="1" applyFill="1" applyBorder="1" applyAlignment="1">
      <alignment horizontal="right" vertical="center"/>
    </xf>
    <xf numFmtId="9" fontId="3" fillId="3" borderId="59" xfId="15" applyFont="1" applyFill="1" applyBorder="1" applyAlignment="1">
      <alignment horizontal="right" vertical="center"/>
    </xf>
    <xf numFmtId="9" fontId="3" fillId="3" borderId="58" xfId="15" applyFont="1" applyFill="1" applyBorder="1" applyAlignment="1">
      <alignment horizontal="right" vertical="center"/>
    </xf>
    <xf numFmtId="9" fontId="3" fillId="3" borderId="13" xfId="15" applyFont="1" applyFill="1" applyBorder="1" applyAlignment="1">
      <alignment horizontal="right" vertical="center"/>
    </xf>
    <xf numFmtId="9" fontId="3" fillId="2" borderId="49" xfId="15" applyFont="1" applyFill="1" applyBorder="1" applyAlignment="1" quotePrefix="1">
      <alignment horizontal="right" vertical="center"/>
    </xf>
    <xf numFmtId="9" fontId="3" fillId="2" borderId="30" xfId="15" applyFont="1" applyFill="1" applyBorder="1" applyAlignment="1" quotePrefix="1">
      <alignment horizontal="right" vertical="center"/>
    </xf>
    <xf numFmtId="9" fontId="3" fillId="2" borderId="97" xfId="15" applyFont="1" applyFill="1" applyBorder="1" applyAlignment="1" quotePrefix="1">
      <alignment horizontal="right" vertical="center"/>
    </xf>
    <xf numFmtId="9" fontId="3" fillId="2" borderId="31" xfId="15" applyFont="1" applyFill="1" applyBorder="1" applyAlignment="1" quotePrefix="1">
      <alignment horizontal="right" vertical="center"/>
    </xf>
    <xf numFmtId="9" fontId="3" fillId="5" borderId="61" xfId="15" applyFont="1" applyFill="1" applyBorder="1" applyAlignment="1">
      <alignment vertical="center"/>
    </xf>
    <xf numFmtId="9" fontId="3" fillId="3" borderId="61" xfId="15" applyFont="1" applyFill="1" applyBorder="1" applyAlignment="1">
      <alignment vertical="center"/>
    </xf>
    <xf numFmtId="9" fontId="3" fillId="2" borderId="109" xfId="15" applyFont="1" applyFill="1" applyBorder="1" applyAlignment="1">
      <alignment horizontal="right" vertical="center"/>
    </xf>
    <xf numFmtId="9" fontId="3" fillId="2" borderId="54" xfId="15" applyFont="1" applyFill="1" applyBorder="1" applyAlignment="1">
      <alignment horizontal="right" vertical="center"/>
    </xf>
    <xf numFmtId="9" fontId="3" fillId="2" borderId="95" xfId="15" applyFont="1" applyFill="1" applyBorder="1" applyAlignment="1">
      <alignment horizontal="right" vertical="center"/>
    </xf>
    <xf numFmtId="9" fontId="3" fillId="2" borderId="43" xfId="15" applyFont="1" applyFill="1" applyBorder="1" applyAlignment="1">
      <alignment horizontal="right" vertical="center"/>
    </xf>
    <xf numFmtId="9" fontId="3" fillId="2" borderId="86" xfId="15" applyFont="1" applyFill="1" applyBorder="1" applyAlignment="1" quotePrefix="1">
      <alignment horizontal="right" vertical="center"/>
    </xf>
    <xf numFmtId="9" fontId="3" fillId="2" borderId="40" xfId="15" applyFont="1" applyFill="1" applyBorder="1" applyAlignment="1" quotePrefix="1">
      <alignment horizontal="right" vertical="center"/>
    </xf>
    <xf numFmtId="9" fontId="3" fillId="2" borderId="94" xfId="15" applyFont="1" applyFill="1" applyBorder="1" applyAlignment="1" quotePrefix="1">
      <alignment horizontal="right" vertical="center"/>
    </xf>
    <xf numFmtId="9" fontId="3" fillId="2" borderId="38" xfId="15" applyFont="1" applyFill="1" applyBorder="1" applyAlignment="1" quotePrefix="1">
      <alignment horizontal="right" vertical="center"/>
    </xf>
    <xf numFmtId="9" fontId="3" fillId="5" borderId="12" xfId="15" applyFont="1" applyFill="1" applyBorder="1" applyAlignment="1">
      <alignment vertical="center"/>
    </xf>
    <xf numFmtId="9" fontId="3" fillId="3" borderId="12" xfId="15" applyFont="1" applyFill="1" applyBorder="1" applyAlignment="1">
      <alignment vertical="center"/>
    </xf>
    <xf numFmtId="176" fontId="9" fillId="3" borderId="80" xfId="15" applyNumberFormat="1" applyFont="1" applyFill="1" applyBorder="1" applyAlignment="1" quotePrefix="1">
      <alignment horizontal="right" vertical="center"/>
    </xf>
    <xf numFmtId="176" fontId="9" fillId="3" borderId="108" xfId="15" applyNumberFormat="1" applyFont="1" applyFill="1" applyBorder="1" applyAlignment="1" quotePrefix="1">
      <alignment horizontal="right" vertical="center"/>
    </xf>
    <xf numFmtId="176" fontId="9" fillId="3" borderId="91" xfId="15" applyNumberFormat="1" applyFont="1" applyFill="1" applyBorder="1" applyAlignment="1" quotePrefix="1">
      <alignment horizontal="right" vertical="center"/>
    </xf>
    <xf numFmtId="176" fontId="9" fillId="3" borderId="12" xfId="15" applyNumberFormat="1" applyFont="1" applyFill="1" applyBorder="1" applyAlignment="1" quotePrefix="1">
      <alignment horizontal="right" vertical="center"/>
    </xf>
    <xf numFmtId="176" fontId="9" fillId="2" borderId="89" xfId="15" applyNumberFormat="1" applyFont="1" applyFill="1" applyBorder="1" applyAlignment="1" quotePrefix="1">
      <alignment horizontal="right" vertical="center"/>
    </xf>
    <xf numFmtId="176" fontId="9" fillId="2" borderId="108" xfId="15" applyNumberFormat="1" applyFont="1" applyFill="1" applyBorder="1" applyAlignment="1" quotePrefix="1">
      <alignment horizontal="right" vertical="center"/>
    </xf>
    <xf numFmtId="176" fontId="9" fillId="2" borderId="91" xfId="15" applyNumberFormat="1" applyFont="1" applyFill="1" applyBorder="1" applyAlignment="1" quotePrefix="1">
      <alignment horizontal="right" vertical="center"/>
    </xf>
    <xf numFmtId="176" fontId="9" fillId="2" borderId="12" xfId="15" applyNumberFormat="1" applyFont="1" applyFill="1" applyBorder="1" applyAlignment="1" quotePrefix="1">
      <alignment horizontal="right" vertical="center"/>
    </xf>
    <xf numFmtId="9" fontId="3" fillId="5" borderId="48" xfId="15" applyFont="1" applyFill="1" applyBorder="1" applyAlignment="1">
      <alignment horizontal="right" vertical="center"/>
    </xf>
    <xf numFmtId="9" fontId="3" fillId="2" borderId="86" xfId="15" applyFont="1" applyFill="1" applyBorder="1" applyAlignment="1">
      <alignment horizontal="right" vertical="center"/>
    </xf>
    <xf numFmtId="195" fontId="1" fillId="2" borderId="32" xfId="17" applyNumberFormat="1" applyFont="1" applyFill="1" applyBorder="1" applyAlignment="1">
      <alignment horizontal="right" vertical="center"/>
    </xf>
    <xf numFmtId="195" fontId="1" fillId="2" borderId="6" xfId="17" applyNumberFormat="1" applyFont="1" applyFill="1" applyBorder="1" applyAlignment="1">
      <alignment horizontal="right" vertical="center"/>
    </xf>
    <xf numFmtId="195" fontId="1" fillId="2" borderId="93" xfId="17" applyNumberFormat="1" applyFont="1" applyFill="1" applyBorder="1" applyAlignment="1">
      <alignment horizontal="right" vertical="center"/>
    </xf>
    <xf numFmtId="195" fontId="1" fillId="2" borderId="34" xfId="17" applyNumberFormat="1" applyFont="1" applyFill="1" applyBorder="1" applyAlignment="1">
      <alignment horizontal="right" vertical="center"/>
    </xf>
    <xf numFmtId="195" fontId="1" fillId="5" borderId="5" xfId="0" applyNumberFormat="1" applyFont="1" applyFill="1" applyBorder="1" applyAlignment="1">
      <alignment horizontal="right" vertical="center"/>
    </xf>
    <xf numFmtId="195" fontId="1" fillId="5" borderId="8" xfId="0" applyNumberFormat="1" applyFont="1" applyFill="1" applyBorder="1" applyAlignment="1">
      <alignment horizontal="right" vertical="center"/>
    </xf>
    <xf numFmtId="195" fontId="1" fillId="5" borderId="44" xfId="0" applyNumberFormat="1" applyFont="1" applyFill="1" applyBorder="1" applyAlignment="1">
      <alignment horizontal="right" vertical="center"/>
    </xf>
    <xf numFmtId="195" fontId="1" fillId="2" borderId="44" xfId="17" applyNumberFormat="1" applyFont="1" applyFill="1" applyBorder="1" applyAlignment="1">
      <alignment horizontal="right" vertical="center"/>
    </xf>
    <xf numFmtId="195" fontId="0" fillId="5" borderId="72" xfId="0" applyNumberFormat="1" applyFont="1" applyFill="1" applyBorder="1" applyAlignment="1">
      <alignment horizontal="right" vertical="center"/>
    </xf>
    <xf numFmtId="195" fontId="1" fillId="2" borderId="89" xfId="17" applyNumberFormat="1" applyFont="1" applyFill="1" applyBorder="1" applyAlignment="1">
      <alignment horizontal="right" vertical="center"/>
    </xf>
    <xf numFmtId="195" fontId="1" fillId="2" borderId="79" xfId="17" applyNumberFormat="1" applyFont="1" applyFill="1" applyBorder="1" applyAlignment="1">
      <alignment horizontal="right" vertical="center"/>
    </xf>
    <xf numFmtId="195" fontId="1" fillId="2" borderId="91" xfId="17" applyNumberFormat="1" applyFont="1" applyFill="1" applyBorder="1" applyAlignment="1">
      <alignment horizontal="right" vertical="center"/>
    </xf>
    <xf numFmtId="195" fontId="1" fillId="2" borderId="12" xfId="17" applyNumberFormat="1" applyFont="1" applyFill="1" applyBorder="1" applyAlignment="1">
      <alignment horizontal="right" vertical="center"/>
    </xf>
    <xf numFmtId="195" fontId="1" fillId="5" borderId="110" xfId="0" applyNumberFormat="1" applyFont="1" applyFill="1" applyBorder="1" applyAlignment="1">
      <alignment horizontal="right" vertical="center"/>
    </xf>
    <xf numFmtId="195" fontId="1" fillId="2" borderId="90" xfId="17" applyNumberFormat="1" applyFont="1" applyFill="1" applyBorder="1" applyAlignment="1">
      <alignment horizontal="right" vertical="center"/>
    </xf>
    <xf numFmtId="195" fontId="1" fillId="2" borderId="82" xfId="17" applyNumberFormat="1" applyFont="1" applyFill="1" applyBorder="1" applyAlignment="1">
      <alignment horizontal="right" vertical="center"/>
    </xf>
    <xf numFmtId="195" fontId="1" fillId="2" borderId="92" xfId="17" applyNumberFormat="1" applyFont="1" applyFill="1" applyBorder="1" applyAlignment="1">
      <alignment horizontal="right" vertical="center"/>
    </xf>
    <xf numFmtId="195" fontId="1" fillId="2" borderId="83" xfId="17" applyNumberFormat="1" applyFont="1" applyFill="1" applyBorder="1" applyAlignment="1">
      <alignment horizontal="right" vertical="center"/>
    </xf>
    <xf numFmtId="195" fontId="1" fillId="6" borderId="5" xfId="0" applyNumberFormat="1" applyFont="1" applyFill="1" applyBorder="1" applyAlignment="1">
      <alignment horizontal="right" vertical="center"/>
    </xf>
    <xf numFmtId="195" fontId="1" fillId="6" borderId="93" xfId="0" applyNumberFormat="1" applyFont="1" applyFill="1" applyBorder="1" applyAlignment="1">
      <alignment horizontal="right" vertical="center"/>
    </xf>
    <xf numFmtId="195" fontId="1" fillId="6" borderId="32" xfId="0" applyNumberFormat="1" applyFont="1" applyFill="1" applyBorder="1" applyAlignment="1">
      <alignment horizontal="right" vertical="center"/>
    </xf>
    <xf numFmtId="195" fontId="1" fillId="6" borderId="6" xfId="0" applyNumberFormat="1" applyFont="1" applyFill="1" applyBorder="1" applyAlignment="1">
      <alignment horizontal="right" vertical="center"/>
    </xf>
    <xf numFmtId="195" fontId="1" fillId="6" borderId="34" xfId="0" applyNumberFormat="1" applyFont="1" applyFill="1" applyBorder="1" applyAlignment="1">
      <alignment horizontal="right" vertical="center"/>
    </xf>
    <xf numFmtId="195" fontId="1" fillId="6" borderId="65" xfId="0" applyNumberFormat="1" applyFont="1" applyFill="1" applyBorder="1" applyAlignment="1">
      <alignment horizontal="right" vertical="center"/>
    </xf>
    <xf numFmtId="195" fontId="1" fillId="6" borderId="32" xfId="17" applyNumberFormat="1" applyFont="1" applyFill="1" applyBorder="1" applyAlignment="1">
      <alignment horizontal="right" vertical="center"/>
    </xf>
    <xf numFmtId="195" fontId="1" fillId="6" borderId="6" xfId="17" applyNumberFormat="1" applyFont="1" applyFill="1" applyBorder="1" applyAlignment="1">
      <alignment horizontal="right" vertical="center"/>
    </xf>
    <xf numFmtId="195" fontId="1" fillId="6" borderId="93" xfId="17" applyNumberFormat="1" applyFont="1" applyFill="1" applyBorder="1" applyAlignment="1">
      <alignment horizontal="right" vertical="center"/>
    </xf>
    <xf numFmtId="195" fontId="1" fillId="6" borderId="34" xfId="17" applyNumberFormat="1" applyFont="1" applyFill="1" applyBorder="1" applyAlignment="1">
      <alignment horizontal="right" vertical="center"/>
    </xf>
    <xf numFmtId="195" fontId="1" fillId="2" borderId="44" xfId="17" applyNumberFormat="1" applyFont="1" applyFill="1" applyBorder="1" applyAlignment="1" quotePrefix="1">
      <alignment horizontal="right" vertical="center"/>
    </xf>
    <xf numFmtId="195" fontId="1" fillId="5" borderId="72" xfId="0" applyNumberFormat="1" applyFont="1" applyFill="1" applyBorder="1" applyAlignment="1">
      <alignment horizontal="right" vertical="center"/>
    </xf>
    <xf numFmtId="195" fontId="1" fillId="5" borderId="91" xfId="0" applyNumberFormat="1" applyFont="1" applyFill="1" applyBorder="1" applyAlignment="1">
      <alignment horizontal="right" vertical="center"/>
    </xf>
    <xf numFmtId="195" fontId="1" fillId="5" borderId="89" xfId="0" applyNumberFormat="1" applyFont="1" applyFill="1" applyBorder="1" applyAlignment="1">
      <alignment horizontal="right" vertical="center"/>
    </xf>
    <xf numFmtId="195" fontId="1" fillId="3" borderId="80" xfId="0" applyNumberFormat="1" applyFont="1" applyFill="1" applyBorder="1" applyAlignment="1">
      <alignment horizontal="right" vertical="center"/>
    </xf>
    <xf numFmtId="195" fontId="1" fillId="3" borderId="91" xfId="0" applyNumberFormat="1" applyFont="1" applyFill="1" applyBorder="1" applyAlignment="1">
      <alignment horizontal="right" vertical="center"/>
    </xf>
    <xf numFmtId="195" fontId="1" fillId="2" borderId="45" xfId="17" applyNumberFormat="1" applyFont="1" applyFill="1" applyBorder="1" applyAlignment="1">
      <alignment horizontal="right" vertical="center"/>
    </xf>
    <xf numFmtId="195" fontId="1" fillId="2" borderId="25" xfId="17" applyNumberFormat="1" applyFont="1" applyFill="1" applyBorder="1" applyAlignment="1">
      <alignment horizontal="right" vertical="center"/>
    </xf>
    <xf numFmtId="195" fontId="1" fillId="2" borderId="101" xfId="17" applyNumberFormat="1" applyFont="1" applyFill="1" applyBorder="1" applyAlignment="1">
      <alignment horizontal="right" vertical="center"/>
    </xf>
    <xf numFmtId="195" fontId="1" fillId="2" borderId="37" xfId="17" applyNumberFormat="1" applyFont="1" applyFill="1" applyBorder="1" applyAlignment="1">
      <alignment horizontal="right" vertical="center"/>
    </xf>
    <xf numFmtId="195" fontId="1" fillId="2" borderId="109" xfId="17" applyNumberFormat="1" applyFont="1" applyFill="1" applyBorder="1" applyAlignment="1">
      <alignment horizontal="right" vertical="center"/>
    </xf>
    <xf numFmtId="195" fontId="1" fillId="2" borderId="42" xfId="17" applyNumberFormat="1" applyFont="1" applyFill="1" applyBorder="1" applyAlignment="1">
      <alignment horizontal="right" vertical="center"/>
    </xf>
    <xf numFmtId="195" fontId="1" fillId="2" borderId="95" xfId="17" applyNumberFormat="1" applyFont="1" applyFill="1" applyBorder="1" applyAlignment="1">
      <alignment horizontal="right" vertical="center"/>
    </xf>
    <xf numFmtId="195" fontId="1" fillId="2" borderId="43" xfId="17" applyNumberFormat="1" applyFont="1" applyFill="1" applyBorder="1" applyAlignment="1">
      <alignment horizontal="right" vertical="center"/>
    </xf>
    <xf numFmtId="195" fontId="1" fillId="2" borderId="86" xfId="17" applyNumberFormat="1" applyFont="1" applyFill="1" applyBorder="1" applyAlignment="1">
      <alignment horizontal="right" vertical="center"/>
    </xf>
    <xf numFmtId="195" fontId="3" fillId="5" borderId="33" xfId="0" applyNumberFormat="1" applyFont="1" applyFill="1" applyBorder="1" applyAlignment="1">
      <alignment vertical="center"/>
    </xf>
    <xf numFmtId="195" fontId="3" fillId="3" borderId="33" xfId="0" applyNumberFormat="1" applyFont="1" applyFill="1" applyBorder="1" applyAlignment="1">
      <alignment vertical="center"/>
    </xf>
    <xf numFmtId="195" fontId="3" fillId="2" borderId="64" xfId="17" applyNumberFormat="1" applyFont="1" applyFill="1" applyBorder="1" applyAlignment="1">
      <alignment horizontal="right" vertical="center"/>
    </xf>
    <xf numFmtId="195" fontId="3" fillId="2" borderId="28" xfId="17" applyNumberFormat="1" applyFont="1" applyFill="1" applyBorder="1" applyAlignment="1">
      <alignment horizontal="right" vertical="center"/>
    </xf>
    <xf numFmtId="195" fontId="3" fillId="2" borderId="98" xfId="17" applyNumberFormat="1" applyFont="1" applyFill="1" applyBorder="1" applyAlignment="1">
      <alignment horizontal="right" vertical="center"/>
    </xf>
    <xf numFmtId="195" fontId="3" fillId="2" borderId="26" xfId="17" applyNumberFormat="1" applyFont="1" applyFill="1" applyBorder="1" applyAlignment="1">
      <alignment horizontal="right" vertical="center"/>
    </xf>
    <xf numFmtId="195" fontId="3" fillId="5" borderId="30" xfId="0" applyNumberFormat="1" applyFont="1" applyFill="1" applyBorder="1" applyAlignment="1">
      <alignment vertical="center"/>
    </xf>
    <xf numFmtId="195" fontId="3" fillId="3" borderId="30" xfId="0" applyNumberFormat="1" applyFont="1" applyFill="1" applyBorder="1" applyAlignment="1">
      <alignment vertical="center"/>
    </xf>
    <xf numFmtId="195" fontId="3" fillId="2" borderId="49" xfId="17" applyNumberFormat="1" applyFont="1" applyFill="1" applyBorder="1" applyAlignment="1">
      <alignment horizontal="right" vertical="center"/>
    </xf>
    <xf numFmtId="195" fontId="3" fillId="2" borderId="30" xfId="17" applyNumberFormat="1" applyFont="1" applyFill="1" applyBorder="1" applyAlignment="1">
      <alignment horizontal="right" vertical="center"/>
    </xf>
    <xf numFmtId="195" fontId="3" fillId="2" borderId="97" xfId="17" applyNumberFormat="1" applyFont="1" applyFill="1" applyBorder="1" applyAlignment="1">
      <alignment horizontal="right" vertical="center"/>
    </xf>
    <xf numFmtId="195" fontId="3" fillId="2" borderId="31" xfId="17" applyNumberFormat="1" applyFont="1" applyFill="1" applyBorder="1" applyAlignment="1">
      <alignment horizontal="right" vertical="center"/>
    </xf>
    <xf numFmtId="195" fontId="3" fillId="2" borderId="65" xfId="17" applyNumberFormat="1" applyFont="1" applyFill="1" applyBorder="1" applyAlignment="1">
      <alignment horizontal="right" vertical="center"/>
    </xf>
    <xf numFmtId="195" fontId="3" fillId="2" borderId="33" xfId="17" applyNumberFormat="1" applyFont="1" applyFill="1" applyBorder="1" applyAlignment="1">
      <alignment horizontal="right" vertical="center"/>
    </xf>
    <xf numFmtId="195" fontId="3" fillId="2" borderId="93" xfId="17" applyNumberFormat="1" applyFont="1" applyFill="1" applyBorder="1" applyAlignment="1">
      <alignment horizontal="right" vertical="center"/>
    </xf>
    <xf numFmtId="195" fontId="3" fillId="2" borderId="34" xfId="17" applyNumberFormat="1" applyFont="1" applyFill="1" applyBorder="1" applyAlignment="1">
      <alignment horizontal="right" vertical="center"/>
    </xf>
    <xf numFmtId="195" fontId="3" fillId="2" borderId="100" xfId="17" applyNumberFormat="1" applyFont="1" applyFill="1" applyBorder="1" applyAlignment="1">
      <alignment horizontal="right" vertical="center"/>
    </xf>
    <xf numFmtId="195" fontId="3" fillId="2" borderId="88" xfId="17" applyNumberFormat="1" applyFont="1" applyFill="1" applyBorder="1" applyAlignment="1">
      <alignment horizontal="right" vertical="center"/>
    </xf>
    <xf numFmtId="195" fontId="3" fillId="5" borderId="57" xfId="0" applyNumberFormat="1" applyFont="1" applyFill="1" applyBorder="1" applyAlignment="1">
      <alignment vertical="center"/>
    </xf>
    <xf numFmtId="195" fontId="3" fillId="3" borderId="57" xfId="0" applyNumberFormat="1" applyFont="1" applyFill="1" applyBorder="1" applyAlignment="1">
      <alignment vertical="center"/>
    </xf>
    <xf numFmtId="195" fontId="3" fillId="2" borderId="49" xfId="17" applyNumberFormat="1" applyFont="1" applyFill="1" applyBorder="1" applyAlignment="1" quotePrefix="1">
      <alignment horizontal="right" vertical="center"/>
    </xf>
    <xf numFmtId="195" fontId="3" fillId="2" borderId="30" xfId="17" applyNumberFormat="1" applyFont="1" applyFill="1" applyBorder="1" applyAlignment="1" quotePrefix="1">
      <alignment horizontal="right" vertical="center"/>
    </xf>
    <xf numFmtId="195" fontId="3" fillId="2" borderId="97" xfId="17" applyNumberFormat="1" applyFont="1" applyFill="1" applyBorder="1" applyAlignment="1" quotePrefix="1">
      <alignment horizontal="right" vertical="center"/>
    </xf>
    <xf numFmtId="195" fontId="3" fillId="2" borderId="31" xfId="17" applyNumberFormat="1" applyFont="1" applyFill="1" applyBorder="1" applyAlignment="1" quotePrefix="1">
      <alignment horizontal="right" vertical="center"/>
    </xf>
    <xf numFmtId="195" fontId="3" fillId="5" borderId="36" xfId="0" applyNumberFormat="1" applyFont="1" applyFill="1" applyBorder="1" applyAlignment="1">
      <alignment vertical="center"/>
    </xf>
    <xf numFmtId="195" fontId="3" fillId="3" borderId="36" xfId="0" applyNumberFormat="1" applyFont="1" applyFill="1" applyBorder="1" applyAlignment="1">
      <alignment vertical="center"/>
    </xf>
    <xf numFmtId="195" fontId="3" fillId="2" borderId="66" xfId="17" applyNumberFormat="1" applyFont="1" applyFill="1" applyBorder="1" applyAlignment="1">
      <alignment horizontal="right" vertical="center"/>
    </xf>
    <xf numFmtId="195" fontId="3" fillId="2" borderId="36" xfId="17" applyNumberFormat="1" applyFont="1" applyFill="1" applyBorder="1" applyAlignment="1">
      <alignment horizontal="right" vertical="center"/>
    </xf>
    <xf numFmtId="195" fontId="3" fillId="2" borderId="101" xfId="17" applyNumberFormat="1" applyFont="1" applyFill="1" applyBorder="1" applyAlignment="1">
      <alignment horizontal="right" vertical="center"/>
    </xf>
    <xf numFmtId="195" fontId="3" fillId="2" borderId="37" xfId="17" applyNumberFormat="1" applyFont="1" applyFill="1" applyBorder="1" applyAlignment="1">
      <alignment horizontal="right" vertical="center"/>
    </xf>
    <xf numFmtId="195" fontId="3" fillId="5" borderId="9" xfId="0" applyNumberFormat="1" applyFont="1" applyFill="1" applyBorder="1" applyAlignment="1">
      <alignment vertical="center"/>
    </xf>
    <xf numFmtId="195" fontId="3" fillId="3" borderId="9" xfId="0" applyNumberFormat="1" applyFont="1" applyFill="1" applyBorder="1" applyAlignment="1">
      <alignment vertical="center"/>
    </xf>
    <xf numFmtId="195" fontId="3" fillId="2" borderId="7" xfId="17" applyNumberFormat="1" applyFont="1" applyFill="1" applyBorder="1" applyAlignment="1">
      <alignment horizontal="right" vertical="center"/>
    </xf>
    <xf numFmtId="195" fontId="3" fillId="2" borderId="9" xfId="17" applyNumberFormat="1" applyFont="1" applyFill="1" applyBorder="1" applyAlignment="1">
      <alignment horizontal="right" vertical="center"/>
    </xf>
    <xf numFmtId="195" fontId="3" fillId="2" borderId="96" xfId="17" applyNumberFormat="1" applyFont="1" applyFill="1" applyBorder="1" applyAlignment="1">
      <alignment horizontal="right" vertical="center"/>
    </xf>
    <xf numFmtId="195" fontId="3" fillId="2" borderId="10" xfId="17" applyNumberFormat="1" applyFont="1" applyFill="1" applyBorder="1" applyAlignment="1">
      <alignment horizontal="right" vertical="center"/>
    </xf>
    <xf numFmtId="195" fontId="3" fillId="6" borderId="60" xfId="0" applyNumberFormat="1" applyFont="1" applyFill="1" applyBorder="1" applyAlignment="1">
      <alignment horizontal="right" vertical="center"/>
    </xf>
    <xf numFmtId="195" fontId="3" fillId="6" borderId="39" xfId="0" applyNumberFormat="1" applyFont="1" applyFill="1" applyBorder="1" applyAlignment="1">
      <alignment horizontal="right" vertical="center"/>
    </xf>
    <xf numFmtId="195" fontId="3" fillId="6" borderId="88" xfId="0" applyNumberFormat="1" applyFont="1" applyFill="1" applyBorder="1" applyAlignment="1">
      <alignment horizontal="right" vertical="center"/>
    </xf>
    <xf numFmtId="195" fontId="3" fillId="6" borderId="51" xfId="0" applyNumberFormat="1" applyFont="1" applyFill="1" applyBorder="1" applyAlignment="1">
      <alignment horizontal="right" vertical="center"/>
    </xf>
    <xf numFmtId="195" fontId="3" fillId="6" borderId="11" xfId="0" applyNumberFormat="1" applyFont="1" applyFill="1" applyBorder="1" applyAlignment="1">
      <alignment horizontal="right" vertical="center"/>
    </xf>
    <xf numFmtId="195" fontId="3" fillId="6" borderId="60" xfId="17" applyNumberFormat="1" applyFont="1" applyFill="1" applyBorder="1" applyAlignment="1">
      <alignment horizontal="right" vertical="center"/>
    </xf>
    <xf numFmtId="195" fontId="3" fillId="6" borderId="39" xfId="17" applyNumberFormat="1" applyFont="1" applyFill="1" applyBorder="1" applyAlignment="1">
      <alignment horizontal="right" vertical="center"/>
    </xf>
    <xf numFmtId="195" fontId="3" fillId="6" borderId="88" xfId="17" applyNumberFormat="1" applyFont="1" applyFill="1" applyBorder="1" applyAlignment="1">
      <alignment horizontal="right" vertical="center"/>
    </xf>
    <xf numFmtId="195" fontId="3" fillId="6" borderId="11" xfId="17" applyNumberFormat="1" applyFont="1" applyFill="1" applyBorder="1" applyAlignment="1">
      <alignment horizontal="right" vertical="center"/>
    </xf>
    <xf numFmtId="195" fontId="3" fillId="2" borderId="11" xfId="17" applyNumberFormat="1" applyFont="1" applyFill="1" applyBorder="1" applyAlignment="1">
      <alignment horizontal="right" vertical="center"/>
    </xf>
    <xf numFmtId="195" fontId="3" fillId="6" borderId="80" xfId="0" applyNumberFormat="1" applyFont="1" applyFill="1" applyBorder="1" applyAlignment="1">
      <alignment horizontal="right" vertical="center"/>
    </xf>
    <xf numFmtId="195" fontId="3" fillId="6" borderId="108" xfId="0" applyNumberFormat="1" applyFont="1" applyFill="1" applyBorder="1" applyAlignment="1">
      <alignment horizontal="right" vertical="center"/>
    </xf>
    <xf numFmtId="195" fontId="3" fillId="6" borderId="91" xfId="0" applyNumberFormat="1" applyFont="1" applyFill="1" applyBorder="1" applyAlignment="1">
      <alignment horizontal="right" vertical="center"/>
    </xf>
    <xf numFmtId="195" fontId="3" fillId="6" borderId="77" xfId="0" applyNumberFormat="1" applyFont="1" applyFill="1" applyBorder="1" applyAlignment="1">
      <alignment horizontal="right" vertical="center"/>
    </xf>
    <xf numFmtId="195" fontId="3" fillId="6" borderId="12" xfId="0" applyNumberFormat="1" applyFont="1" applyFill="1" applyBorder="1" applyAlignment="1">
      <alignment horizontal="right" vertical="center"/>
    </xf>
    <xf numFmtId="195" fontId="3" fillId="6" borderId="81" xfId="0" applyNumberFormat="1" applyFont="1" applyFill="1" applyBorder="1" applyAlignment="1">
      <alignment horizontal="right" vertical="center"/>
    </xf>
    <xf numFmtId="195" fontId="3" fillId="6" borderId="80" xfId="17" applyNumberFormat="1" applyFont="1" applyFill="1" applyBorder="1" applyAlignment="1">
      <alignment horizontal="right" vertical="center"/>
    </xf>
    <xf numFmtId="195" fontId="3" fillId="6" borderId="108" xfId="17" applyNumberFormat="1" applyFont="1" applyFill="1" applyBorder="1" applyAlignment="1">
      <alignment horizontal="right" vertical="center"/>
    </xf>
    <xf numFmtId="195" fontId="3" fillId="6" borderId="91" xfId="17" applyNumberFormat="1" applyFont="1" applyFill="1" applyBorder="1" applyAlignment="1">
      <alignment horizontal="right" vertical="center"/>
    </xf>
    <xf numFmtId="195" fontId="3" fillId="6" borderId="12" xfId="17" applyNumberFormat="1" applyFont="1" applyFill="1" applyBorder="1" applyAlignment="1">
      <alignment horizontal="right" vertical="center"/>
    </xf>
    <xf numFmtId="195" fontId="3" fillId="2" borderId="12" xfId="17" applyNumberFormat="1" applyFont="1" applyFill="1" applyBorder="1" applyAlignment="1">
      <alignment horizontal="right" vertical="center"/>
    </xf>
    <xf numFmtId="195" fontId="3" fillId="6" borderId="86" xfId="0" applyNumberFormat="1" applyFont="1" applyFill="1" applyBorder="1" applyAlignment="1">
      <alignment horizontal="right" vertical="center"/>
    </xf>
    <xf numFmtId="195" fontId="3" fillId="6" borderId="40" xfId="0" applyNumberFormat="1" applyFont="1" applyFill="1" applyBorder="1" applyAlignment="1">
      <alignment horizontal="right" vertical="center"/>
    </xf>
    <xf numFmtId="195" fontId="3" fillId="6" borderId="94" xfId="0" applyNumberFormat="1" applyFont="1" applyFill="1" applyBorder="1" applyAlignment="1">
      <alignment horizontal="right" vertical="center"/>
    </xf>
    <xf numFmtId="195" fontId="3" fillId="6" borderId="52" xfId="0" applyNumberFormat="1" applyFont="1" applyFill="1" applyBorder="1" applyAlignment="1">
      <alignment horizontal="right" vertical="center"/>
    </xf>
    <xf numFmtId="195" fontId="3" fillId="6" borderId="38" xfId="0" applyNumberFormat="1" applyFont="1" applyFill="1" applyBorder="1" applyAlignment="1">
      <alignment horizontal="right" vertical="center"/>
    </xf>
    <xf numFmtId="195" fontId="3" fillId="6" borderId="86" xfId="17" applyNumberFormat="1" applyFont="1" applyFill="1" applyBorder="1" applyAlignment="1">
      <alignment horizontal="right"/>
    </xf>
    <xf numFmtId="195" fontId="3" fillId="6" borderId="40" xfId="17" applyNumberFormat="1" applyFont="1" applyFill="1" applyBorder="1" applyAlignment="1">
      <alignment horizontal="right"/>
    </xf>
    <xf numFmtId="195" fontId="3" fillId="6" borderId="94" xfId="17" applyNumberFormat="1" applyFont="1" applyFill="1" applyBorder="1" applyAlignment="1">
      <alignment horizontal="right" vertical="center"/>
    </xf>
    <xf numFmtId="195" fontId="3" fillId="6" borderId="40" xfId="17" applyNumberFormat="1" applyFont="1" applyFill="1" applyBorder="1" applyAlignment="1">
      <alignment horizontal="right" vertical="center"/>
    </xf>
    <xf numFmtId="195" fontId="3" fillId="6" borderId="38" xfId="17" applyNumberFormat="1" applyFont="1" applyFill="1" applyBorder="1" applyAlignment="1">
      <alignment horizontal="right" vertical="center"/>
    </xf>
    <xf numFmtId="195" fontId="3" fillId="2" borderId="38" xfId="17" applyNumberFormat="1" applyFont="1" applyFill="1" applyBorder="1" applyAlignment="1">
      <alignment horizontal="right" vertical="center"/>
    </xf>
    <xf numFmtId="195" fontId="3" fillId="3" borderId="6" xfId="0" applyNumberFormat="1" applyFont="1" applyFill="1" applyBorder="1" applyAlignment="1">
      <alignment horizontal="right" vertical="center"/>
    </xf>
    <xf numFmtId="195" fontId="3" fillId="2" borderId="60" xfId="17" applyNumberFormat="1" applyFont="1" applyFill="1" applyBorder="1" applyAlignment="1">
      <alignment horizontal="right" vertical="center"/>
    </xf>
    <xf numFmtId="195" fontId="3" fillId="2" borderId="39" xfId="17" applyNumberFormat="1" applyFont="1" applyFill="1" applyBorder="1" applyAlignment="1">
      <alignment horizontal="right" vertical="center"/>
    </xf>
    <xf numFmtId="195" fontId="3" fillId="3" borderId="98" xfId="0" applyNumberFormat="1" applyFont="1" applyFill="1" applyBorder="1" applyAlignment="1">
      <alignment horizontal="right" vertical="center"/>
    </xf>
    <xf numFmtId="195" fontId="3" fillId="5" borderId="15" xfId="0" applyNumberFormat="1" applyFont="1" applyFill="1" applyBorder="1" applyAlignment="1">
      <alignment horizontal="right" vertical="center"/>
    </xf>
    <xf numFmtId="195" fontId="3" fillId="5" borderId="59" xfId="0" applyNumberFormat="1" applyFont="1" applyFill="1" applyBorder="1" applyAlignment="1">
      <alignment horizontal="right" vertical="center"/>
    </xf>
    <xf numFmtId="195" fontId="3" fillId="5" borderId="0" xfId="0" applyNumberFormat="1" applyFont="1" applyFill="1" applyBorder="1" applyAlignment="1">
      <alignment horizontal="right" vertical="center"/>
    </xf>
    <xf numFmtId="195" fontId="3" fillId="5" borderId="58" xfId="0" applyNumberFormat="1" applyFont="1" applyFill="1" applyBorder="1" applyAlignment="1">
      <alignment horizontal="right" vertical="center"/>
    </xf>
    <xf numFmtId="195" fontId="3" fillId="5" borderId="13" xfId="0" applyNumberFormat="1" applyFont="1" applyFill="1" applyBorder="1" applyAlignment="1">
      <alignment horizontal="right" vertical="center"/>
    </xf>
    <xf numFmtId="195" fontId="3" fillId="3" borderId="0" xfId="0" applyNumberFormat="1" applyFont="1" applyFill="1" applyBorder="1" applyAlignment="1">
      <alignment horizontal="right" vertical="center"/>
    </xf>
    <xf numFmtId="195" fontId="3" fillId="3" borderId="57" xfId="0" applyNumberFormat="1" applyFont="1" applyFill="1" applyBorder="1" applyAlignment="1">
      <alignment horizontal="right" vertical="center"/>
    </xf>
    <xf numFmtId="195" fontId="3" fillId="3" borderId="100" xfId="0" applyNumberFormat="1" applyFont="1" applyFill="1" applyBorder="1" applyAlignment="1">
      <alignment horizontal="right" vertical="center"/>
    </xf>
    <xf numFmtId="195" fontId="3" fillId="3" borderId="59" xfId="0" applyNumberFormat="1" applyFont="1" applyFill="1" applyBorder="1" applyAlignment="1">
      <alignment horizontal="right" vertical="center"/>
    </xf>
    <xf numFmtId="195" fontId="3" fillId="3" borderId="58" xfId="0" applyNumberFormat="1" applyFont="1" applyFill="1" applyBorder="1" applyAlignment="1">
      <alignment horizontal="right" vertical="center"/>
    </xf>
    <xf numFmtId="195" fontId="3" fillId="3" borderId="65" xfId="0" applyNumberFormat="1" applyFont="1" applyFill="1" applyBorder="1" applyAlignment="1">
      <alignment horizontal="right" vertical="center"/>
    </xf>
    <xf numFmtId="195" fontId="3" fillId="5" borderId="103" xfId="0" applyNumberFormat="1" applyFont="1" applyFill="1" applyBorder="1" applyAlignment="1">
      <alignment horizontal="right" vertical="center"/>
    </xf>
    <xf numFmtId="195" fontId="3" fillId="3" borderId="111" xfId="0" applyNumberFormat="1" applyFont="1" applyFill="1" applyBorder="1" applyAlignment="1">
      <alignment horizontal="right" vertical="center"/>
    </xf>
    <xf numFmtId="195" fontId="3" fillId="3" borderId="49" xfId="0" applyNumberFormat="1" applyFont="1" applyFill="1" applyBorder="1" applyAlignment="1">
      <alignment horizontal="right" vertical="center"/>
    </xf>
    <xf numFmtId="195" fontId="3" fillId="3" borderId="66" xfId="0" applyNumberFormat="1" applyFont="1" applyFill="1" applyBorder="1" applyAlignment="1">
      <alignment horizontal="right" vertical="center"/>
    </xf>
    <xf numFmtId="195" fontId="3" fillId="6" borderId="6" xfId="0" applyNumberFormat="1" applyFont="1" applyFill="1" applyBorder="1" applyAlignment="1">
      <alignment horizontal="right" vertical="center"/>
    </xf>
    <xf numFmtId="195" fontId="3" fillId="6" borderId="47" xfId="0" applyNumberFormat="1" applyFont="1" applyFill="1" applyBorder="1" applyAlignment="1">
      <alignment horizontal="right" vertical="center"/>
    </xf>
    <xf numFmtId="195" fontId="3" fillId="6" borderId="55" xfId="0" applyNumberFormat="1" applyFont="1" applyFill="1" applyBorder="1" applyAlignment="1">
      <alignment horizontal="right" vertical="center"/>
    </xf>
    <xf numFmtId="195" fontId="3" fillId="2" borderId="80" xfId="17" applyNumberFormat="1" applyFont="1" applyFill="1" applyBorder="1" applyAlignment="1">
      <alignment horizontal="right" vertical="center"/>
    </xf>
    <xf numFmtId="195" fontId="3" fillId="2" borderId="111" xfId="17" applyNumberFormat="1" applyFont="1" applyFill="1" applyBorder="1" applyAlignment="1">
      <alignment horizontal="right" vertical="center"/>
    </xf>
    <xf numFmtId="195" fontId="1" fillId="5" borderId="71" xfId="0" applyNumberFormat="1" applyFont="1" applyFill="1" applyBorder="1" applyAlignment="1">
      <alignment horizontal="center" vertical="center"/>
    </xf>
    <xf numFmtId="195" fontId="1" fillId="5" borderId="94" xfId="0" applyNumberFormat="1" applyFont="1" applyFill="1" applyBorder="1" applyAlignment="1">
      <alignment horizontal="center" vertical="center"/>
    </xf>
    <xf numFmtId="195" fontId="1" fillId="3" borderId="71" xfId="0" applyNumberFormat="1" applyFont="1" applyFill="1" applyBorder="1" applyAlignment="1">
      <alignment horizontal="center" vertical="center"/>
    </xf>
    <xf numFmtId="195" fontId="1" fillId="3" borderId="40" xfId="0" applyNumberFormat="1" applyFont="1" applyFill="1" applyBorder="1" applyAlignment="1">
      <alignment horizontal="center" vertical="center"/>
    </xf>
    <xf numFmtId="0" fontId="0" fillId="0" borderId="0" xfId="0" applyFont="1" applyFill="1" applyAlignment="1">
      <alignment horizontal="left" vertical="center"/>
    </xf>
    <xf numFmtId="0" fontId="12" fillId="0" borderId="0" xfId="0" applyFont="1" applyFill="1" applyAlignment="1">
      <alignment/>
    </xf>
    <xf numFmtId="0" fontId="12" fillId="0" borderId="0" xfId="0" applyFont="1" applyFill="1" applyAlignment="1">
      <alignment horizontal="center"/>
    </xf>
    <xf numFmtId="0" fontId="0" fillId="0" borderId="0" xfId="0" applyFont="1" applyFill="1" applyAlignment="1">
      <alignment vertical="center"/>
    </xf>
    <xf numFmtId="0" fontId="0" fillId="0" borderId="0" xfId="0" applyFill="1" applyAlignment="1">
      <alignment/>
    </xf>
    <xf numFmtId="0" fontId="0" fillId="0" borderId="0" xfId="0" applyFont="1" applyFill="1" applyAlignment="1">
      <alignment/>
    </xf>
    <xf numFmtId="9" fontId="3" fillId="2" borderId="31" xfId="15" applyNumberFormat="1" applyFont="1" applyFill="1" applyBorder="1" applyAlignment="1">
      <alignment horizontal="right" vertical="center"/>
    </xf>
    <xf numFmtId="0" fontId="1" fillId="4" borderId="5" xfId="0" applyFont="1" applyFill="1" applyBorder="1" applyAlignment="1">
      <alignment horizontal="left" vertical="center"/>
    </xf>
    <xf numFmtId="0" fontId="1" fillId="4" borderId="72" xfId="0" applyFont="1" applyFill="1" applyBorder="1" applyAlignment="1">
      <alignment horizontal="left" vertical="center"/>
    </xf>
    <xf numFmtId="0" fontId="1" fillId="4" borderId="81" xfId="0" applyFont="1" applyFill="1" applyBorder="1" applyAlignment="1">
      <alignment horizontal="right" vertical="center"/>
    </xf>
    <xf numFmtId="0" fontId="9" fillId="4" borderId="1" xfId="0" applyFont="1" applyFill="1" applyBorder="1" applyAlignment="1">
      <alignment horizontal="center" vertical="center"/>
    </xf>
    <xf numFmtId="0" fontId="0" fillId="4" borderId="8" xfId="0" applyFont="1" applyFill="1" applyBorder="1" applyAlignment="1">
      <alignment horizontal="center" vertical="center"/>
    </xf>
    <xf numFmtId="0" fontId="9" fillId="4" borderId="16"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3" xfId="0" applyFont="1" applyFill="1" applyBorder="1" applyAlignment="1">
      <alignment horizontal="center" vertical="center"/>
    </xf>
    <xf numFmtId="55" fontId="3" fillId="3" borderId="14" xfId="0" applyNumberFormat="1" applyFont="1" applyFill="1" applyBorder="1" applyAlignment="1">
      <alignment horizontal="center" vertical="center"/>
    </xf>
    <xf numFmtId="0" fontId="13" fillId="4" borderId="15" xfId="0" applyFont="1" applyFill="1" applyBorder="1" applyAlignment="1">
      <alignment horizontal="center" vertical="center"/>
    </xf>
    <xf numFmtId="0" fontId="13" fillId="4" borderId="13"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4" xfId="0" applyFont="1" applyFill="1" applyBorder="1" applyAlignment="1">
      <alignment horizontal="center" vertical="center"/>
    </xf>
    <xf numFmtId="0" fontId="13" fillId="4" borderId="0"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3" xfId="0" applyFont="1" applyFill="1" applyBorder="1" applyAlignment="1">
      <alignment horizontal="center" vertical="center"/>
    </xf>
    <xf numFmtId="177" fontId="16" fillId="3" borderId="26" xfId="0" applyNumberFormat="1" applyFont="1" applyFill="1" applyBorder="1" applyAlignment="1">
      <alignment horizontal="center" vertical="center"/>
    </xf>
    <xf numFmtId="0" fontId="17" fillId="0" borderId="0" xfId="0" applyFont="1" applyAlignment="1">
      <alignment horizontal="center"/>
    </xf>
    <xf numFmtId="0" fontId="0" fillId="0" borderId="0" xfId="0" applyAlignment="1">
      <alignment horizontal="left" vertical="top" wrapText="1"/>
    </xf>
    <xf numFmtId="49" fontId="9" fillId="0" borderId="0" xfId="0" applyNumberFormat="1" applyFont="1" applyAlignment="1">
      <alignment horizontal="center"/>
    </xf>
    <xf numFmtId="55" fontId="9" fillId="2" borderId="74" xfId="0" applyNumberFormat="1" applyFont="1" applyFill="1" applyBorder="1" applyAlignment="1">
      <alignment horizontal="center" vertical="center"/>
    </xf>
    <xf numFmtId="0" fontId="6" fillId="2"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0" xfId="0" applyFont="1" applyFill="1" applyBorder="1" applyAlignment="1">
      <alignment horizontal="center" vertical="center"/>
    </xf>
    <xf numFmtId="0" fontId="9" fillId="2" borderId="0" xfId="0" applyFont="1" applyFill="1" applyBorder="1" applyAlignment="1">
      <alignment horizontal="center" vertical="center"/>
    </xf>
    <xf numFmtId="0" fontId="6" fillId="2" borderId="13" xfId="0" applyFont="1" applyFill="1" applyBorder="1" applyAlignment="1">
      <alignment horizontal="center" vertical="center"/>
    </xf>
    <xf numFmtId="55" fontId="3" fillId="3" borderId="7" xfId="0" applyNumberFormat="1" applyFont="1" applyFill="1" applyBorder="1" applyAlignment="1">
      <alignment horizontal="center" vertical="center"/>
    </xf>
    <xf numFmtId="55" fontId="3" fillId="3" borderId="74" xfId="0" applyNumberFormat="1" applyFont="1" applyFill="1" applyBorder="1" applyAlignment="1">
      <alignment horizontal="center" vertical="center"/>
    </xf>
    <xf numFmtId="0" fontId="4"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13" xfId="0" applyFont="1" applyFill="1" applyBorder="1" applyAlignment="1">
      <alignment horizontal="center" vertical="center"/>
    </xf>
    <xf numFmtId="55" fontId="3" fillId="5" borderId="7" xfId="0" applyNumberFormat="1" applyFont="1" applyFill="1" applyBorder="1" applyAlignment="1">
      <alignment horizontal="center" vertical="center"/>
    </xf>
    <xf numFmtId="0" fontId="0" fillId="0" borderId="74" xfId="0" applyBorder="1" applyAlignment="1">
      <alignment horizontal="center" vertical="center"/>
    </xf>
    <xf numFmtId="0" fontId="0" fillId="0" borderId="14" xfId="0" applyBorder="1" applyAlignment="1">
      <alignment horizontal="center" vertical="center"/>
    </xf>
    <xf numFmtId="0" fontId="3" fillId="5" borderId="15" xfId="0" applyFont="1" applyFill="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55" fontId="9" fillId="3" borderId="15" xfId="0" applyNumberFormat="1" applyFont="1" applyFill="1" applyBorder="1" applyAlignment="1">
      <alignment horizontal="center" vertical="center"/>
    </xf>
    <xf numFmtId="55" fontId="9" fillId="3" borderId="0" xfId="0" applyNumberFormat="1" applyFont="1" applyFill="1" applyBorder="1" applyAlignment="1">
      <alignment horizontal="center" vertical="center"/>
    </xf>
    <xf numFmtId="55" fontId="9" fillId="3" borderId="13" xfId="0" applyNumberFormat="1"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1" fillId="2" borderId="13" xfId="0" applyFont="1" applyFill="1" applyBorder="1" applyAlignment="1">
      <alignment horizontal="center" vertical="center"/>
    </xf>
    <xf numFmtId="55" fontId="3" fillId="2" borderId="7" xfId="0" applyNumberFormat="1" applyFont="1" applyFill="1" applyBorder="1" applyAlignment="1">
      <alignment horizontal="center" vertical="center"/>
    </xf>
    <xf numFmtId="55" fontId="3" fillId="2" borderId="74" xfId="0" applyNumberFormat="1" applyFont="1" applyFill="1" applyBorder="1" applyAlignment="1">
      <alignment horizontal="center" vertical="center"/>
    </xf>
    <xf numFmtId="55" fontId="3" fillId="2" borderId="14" xfId="0" applyNumberFormat="1" applyFont="1" applyFill="1" applyBorder="1" applyAlignment="1">
      <alignment horizontal="center" vertical="center"/>
    </xf>
    <xf numFmtId="0" fontId="3" fillId="4" borderId="13"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67" xfId="0" applyFont="1" applyFill="1" applyBorder="1" applyAlignment="1">
      <alignment horizontal="center" vertical="center"/>
    </xf>
    <xf numFmtId="0" fontId="0" fillId="4" borderId="68" xfId="0" applyFont="1" applyFill="1" applyBorder="1" applyAlignment="1">
      <alignment horizontal="center" vertical="center"/>
    </xf>
    <xf numFmtId="0" fontId="0" fillId="4" borderId="103"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73" xfId="0" applyFont="1" applyFill="1" applyBorder="1" applyAlignment="1">
      <alignment horizontal="center" vertical="center"/>
    </xf>
    <xf numFmtId="0" fontId="7" fillId="4" borderId="0" xfId="0" applyFont="1" applyFill="1" applyBorder="1" applyAlignment="1">
      <alignment horizontal="center" vertical="center"/>
    </xf>
    <xf numFmtId="0" fontId="9" fillId="4" borderId="17"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71" xfId="0" applyFont="1" applyFill="1" applyBorder="1" applyAlignment="1">
      <alignment horizontal="center" vertical="center"/>
    </xf>
    <xf numFmtId="0" fontId="0" fillId="4" borderId="20" xfId="0" applyFont="1" applyFill="1" applyBorder="1" applyAlignment="1">
      <alignment horizontal="center" vertical="center"/>
    </xf>
    <xf numFmtId="0" fontId="7" fillId="4" borderId="7" xfId="0" applyFont="1" applyFill="1" applyBorder="1" applyAlignment="1">
      <alignment horizontal="center" vertical="center"/>
    </xf>
    <xf numFmtId="0" fontId="7" fillId="0" borderId="14" xfId="0" applyFont="1" applyBorder="1" applyAlignment="1">
      <alignment horizontal="center" vertical="center"/>
    </xf>
    <xf numFmtId="0" fontId="0" fillId="4" borderId="22" xfId="0" applyFont="1" applyFill="1" applyBorder="1" applyAlignment="1">
      <alignment horizontal="center" vertical="center"/>
    </xf>
    <xf numFmtId="0" fontId="0" fillId="4" borderId="73"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72" xfId="0" applyFont="1" applyFill="1" applyBorder="1" applyAlignment="1">
      <alignment horizontal="center" vertical="center"/>
    </xf>
    <xf numFmtId="0" fontId="0" fillId="4" borderId="81" xfId="0" applyFont="1" applyFill="1" applyBorder="1" applyAlignment="1">
      <alignment horizontal="center" vertical="center"/>
    </xf>
    <xf numFmtId="0" fontId="0" fillId="4" borderId="103" xfId="0" applyFont="1" applyFill="1" applyBorder="1" applyAlignment="1">
      <alignment horizontal="center" vertical="center"/>
    </xf>
    <xf numFmtId="0" fontId="0" fillId="4" borderId="104"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885825</xdr:colOff>
      <xdr:row>26</xdr:row>
      <xdr:rowOff>190500</xdr:rowOff>
    </xdr:from>
    <xdr:to>
      <xdr:col>11</xdr:col>
      <xdr:colOff>66675</xdr:colOff>
      <xdr:row>32</xdr:row>
      <xdr:rowOff>38100</xdr:rowOff>
    </xdr:to>
    <xdr:sp>
      <xdr:nvSpPr>
        <xdr:cNvPr id="1" name="Rectangle 1"/>
        <xdr:cNvSpPr>
          <a:spLocks/>
        </xdr:cNvSpPr>
      </xdr:nvSpPr>
      <xdr:spPr>
        <a:xfrm>
          <a:off x="2257425" y="7010400"/>
          <a:ext cx="10344150" cy="1990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5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3015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6800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68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5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68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68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68000"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Line 1"/>
        <xdr:cNvSpPr>
          <a:spLocks/>
        </xdr:cNvSpPr>
      </xdr:nvSpPr>
      <xdr:spPr>
        <a:xfrm flipV="1">
          <a:off x="1149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2" name="Line 2"/>
        <xdr:cNvSpPr>
          <a:spLocks/>
        </xdr:cNvSpPr>
      </xdr:nvSpPr>
      <xdr:spPr>
        <a:xfrm flipV="1">
          <a:off x="4781550" y="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12</xdr:col>
      <xdr:colOff>647700</xdr:colOff>
      <xdr:row>0</xdr:row>
      <xdr:rowOff>0</xdr:rowOff>
    </xdr:to>
    <xdr:sp>
      <xdr:nvSpPr>
        <xdr:cNvPr id="3" name="Line 3"/>
        <xdr:cNvSpPr>
          <a:spLocks/>
        </xdr:cNvSpPr>
      </xdr:nvSpPr>
      <xdr:spPr>
        <a:xfrm flipV="1">
          <a:off x="13182600" y="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15</xdr:col>
      <xdr:colOff>647700</xdr:colOff>
      <xdr:row>0</xdr:row>
      <xdr:rowOff>0</xdr:rowOff>
    </xdr:to>
    <xdr:sp>
      <xdr:nvSpPr>
        <xdr:cNvPr id="4" name="Line 4"/>
        <xdr:cNvSpPr>
          <a:spLocks/>
        </xdr:cNvSpPr>
      </xdr:nvSpPr>
      <xdr:spPr>
        <a:xfrm flipV="1">
          <a:off x="16554450" y="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5" name="Line 5"/>
        <xdr:cNvSpPr>
          <a:spLocks/>
        </xdr:cNvSpPr>
      </xdr:nvSpPr>
      <xdr:spPr>
        <a:xfrm flipV="1">
          <a:off x="4781550" y="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0</xdr:row>
      <xdr:rowOff>0</xdr:rowOff>
    </xdr:from>
    <xdr:to>
      <xdr:col>12</xdr:col>
      <xdr:colOff>638175</xdr:colOff>
      <xdr:row>0</xdr:row>
      <xdr:rowOff>0</xdr:rowOff>
    </xdr:to>
    <xdr:sp>
      <xdr:nvSpPr>
        <xdr:cNvPr id="6" name="Line 6"/>
        <xdr:cNvSpPr>
          <a:spLocks/>
        </xdr:cNvSpPr>
      </xdr:nvSpPr>
      <xdr:spPr>
        <a:xfrm flipV="1">
          <a:off x="13220700" y="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0</xdr:colOff>
      <xdr:row>0</xdr:row>
      <xdr:rowOff>0</xdr:rowOff>
    </xdr:to>
    <xdr:sp>
      <xdr:nvSpPr>
        <xdr:cNvPr id="7" name="Line 7"/>
        <xdr:cNvSpPr>
          <a:spLocks/>
        </xdr:cNvSpPr>
      </xdr:nvSpPr>
      <xdr:spPr>
        <a:xfrm flipV="1">
          <a:off x="1149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8" name="Line 8"/>
        <xdr:cNvSpPr>
          <a:spLocks/>
        </xdr:cNvSpPr>
      </xdr:nvSpPr>
      <xdr:spPr>
        <a:xfrm flipV="1">
          <a:off x="4781550" y="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0</xdr:row>
      <xdr:rowOff>0</xdr:rowOff>
    </xdr:from>
    <xdr:to>
      <xdr:col>12</xdr:col>
      <xdr:colOff>638175</xdr:colOff>
      <xdr:row>0</xdr:row>
      <xdr:rowOff>0</xdr:rowOff>
    </xdr:to>
    <xdr:sp>
      <xdr:nvSpPr>
        <xdr:cNvPr id="9" name="Line 9"/>
        <xdr:cNvSpPr>
          <a:spLocks/>
        </xdr:cNvSpPr>
      </xdr:nvSpPr>
      <xdr:spPr>
        <a:xfrm flipV="1">
          <a:off x="13220700" y="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10" name="Line 10"/>
        <xdr:cNvSpPr>
          <a:spLocks/>
        </xdr:cNvSpPr>
      </xdr:nvSpPr>
      <xdr:spPr>
        <a:xfrm flipV="1">
          <a:off x="4781550" y="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0</xdr:row>
      <xdr:rowOff>0</xdr:rowOff>
    </xdr:from>
    <xdr:to>
      <xdr:col>12</xdr:col>
      <xdr:colOff>638175</xdr:colOff>
      <xdr:row>0</xdr:row>
      <xdr:rowOff>0</xdr:rowOff>
    </xdr:to>
    <xdr:sp>
      <xdr:nvSpPr>
        <xdr:cNvPr id="11" name="Line 11"/>
        <xdr:cNvSpPr>
          <a:spLocks/>
        </xdr:cNvSpPr>
      </xdr:nvSpPr>
      <xdr:spPr>
        <a:xfrm flipV="1">
          <a:off x="13220700" y="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16</xdr:col>
      <xdr:colOff>0</xdr:colOff>
      <xdr:row>0</xdr:row>
      <xdr:rowOff>0</xdr:rowOff>
    </xdr:to>
    <xdr:sp>
      <xdr:nvSpPr>
        <xdr:cNvPr id="12" name="Line 12"/>
        <xdr:cNvSpPr>
          <a:spLocks/>
        </xdr:cNvSpPr>
      </xdr:nvSpPr>
      <xdr:spPr>
        <a:xfrm flipV="1">
          <a:off x="16554450" y="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0</xdr:colOff>
      <xdr:row>0</xdr:row>
      <xdr:rowOff>0</xdr:rowOff>
    </xdr:to>
    <xdr:sp>
      <xdr:nvSpPr>
        <xdr:cNvPr id="13" name="Line 13"/>
        <xdr:cNvSpPr>
          <a:spLocks/>
        </xdr:cNvSpPr>
      </xdr:nvSpPr>
      <xdr:spPr>
        <a:xfrm flipV="1">
          <a:off x="1149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14" name="Line 14"/>
        <xdr:cNvSpPr>
          <a:spLocks/>
        </xdr:cNvSpPr>
      </xdr:nvSpPr>
      <xdr:spPr>
        <a:xfrm flipV="1">
          <a:off x="4781550" y="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12</xdr:col>
      <xdr:colOff>647700</xdr:colOff>
      <xdr:row>0</xdr:row>
      <xdr:rowOff>0</xdr:rowOff>
    </xdr:to>
    <xdr:sp>
      <xdr:nvSpPr>
        <xdr:cNvPr id="15" name="Line 15"/>
        <xdr:cNvSpPr>
          <a:spLocks/>
        </xdr:cNvSpPr>
      </xdr:nvSpPr>
      <xdr:spPr>
        <a:xfrm flipV="1">
          <a:off x="13182600" y="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15</xdr:col>
      <xdr:colOff>647700</xdr:colOff>
      <xdr:row>0</xdr:row>
      <xdr:rowOff>0</xdr:rowOff>
    </xdr:to>
    <xdr:sp>
      <xdr:nvSpPr>
        <xdr:cNvPr id="16" name="Line 16"/>
        <xdr:cNvSpPr>
          <a:spLocks/>
        </xdr:cNvSpPr>
      </xdr:nvSpPr>
      <xdr:spPr>
        <a:xfrm flipV="1">
          <a:off x="16554450" y="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17" name="Line 17"/>
        <xdr:cNvSpPr>
          <a:spLocks/>
        </xdr:cNvSpPr>
      </xdr:nvSpPr>
      <xdr:spPr>
        <a:xfrm flipV="1">
          <a:off x="4781550" y="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0</xdr:row>
      <xdr:rowOff>0</xdr:rowOff>
    </xdr:from>
    <xdr:to>
      <xdr:col>12</xdr:col>
      <xdr:colOff>638175</xdr:colOff>
      <xdr:row>0</xdr:row>
      <xdr:rowOff>0</xdr:rowOff>
    </xdr:to>
    <xdr:sp>
      <xdr:nvSpPr>
        <xdr:cNvPr id="18" name="Line 18"/>
        <xdr:cNvSpPr>
          <a:spLocks/>
        </xdr:cNvSpPr>
      </xdr:nvSpPr>
      <xdr:spPr>
        <a:xfrm flipV="1">
          <a:off x="13220700" y="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0</xdr:colOff>
      <xdr:row>0</xdr:row>
      <xdr:rowOff>0</xdr:rowOff>
    </xdr:to>
    <xdr:sp>
      <xdr:nvSpPr>
        <xdr:cNvPr id="19" name="Line 19"/>
        <xdr:cNvSpPr>
          <a:spLocks/>
        </xdr:cNvSpPr>
      </xdr:nvSpPr>
      <xdr:spPr>
        <a:xfrm flipV="1">
          <a:off x="1149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20" name="Line 20"/>
        <xdr:cNvSpPr>
          <a:spLocks/>
        </xdr:cNvSpPr>
      </xdr:nvSpPr>
      <xdr:spPr>
        <a:xfrm flipV="1">
          <a:off x="4781550" y="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0</xdr:row>
      <xdr:rowOff>0</xdr:rowOff>
    </xdr:from>
    <xdr:to>
      <xdr:col>12</xdr:col>
      <xdr:colOff>638175</xdr:colOff>
      <xdr:row>0</xdr:row>
      <xdr:rowOff>0</xdr:rowOff>
    </xdr:to>
    <xdr:sp>
      <xdr:nvSpPr>
        <xdr:cNvPr id="21" name="Line 21"/>
        <xdr:cNvSpPr>
          <a:spLocks/>
        </xdr:cNvSpPr>
      </xdr:nvSpPr>
      <xdr:spPr>
        <a:xfrm flipV="1">
          <a:off x="13220700" y="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22" name="Line 22"/>
        <xdr:cNvSpPr>
          <a:spLocks/>
        </xdr:cNvSpPr>
      </xdr:nvSpPr>
      <xdr:spPr>
        <a:xfrm flipV="1">
          <a:off x="4781550" y="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0</xdr:row>
      <xdr:rowOff>0</xdr:rowOff>
    </xdr:from>
    <xdr:to>
      <xdr:col>12</xdr:col>
      <xdr:colOff>638175</xdr:colOff>
      <xdr:row>0</xdr:row>
      <xdr:rowOff>0</xdr:rowOff>
    </xdr:to>
    <xdr:sp>
      <xdr:nvSpPr>
        <xdr:cNvPr id="23" name="Line 23"/>
        <xdr:cNvSpPr>
          <a:spLocks/>
        </xdr:cNvSpPr>
      </xdr:nvSpPr>
      <xdr:spPr>
        <a:xfrm flipV="1">
          <a:off x="13220700" y="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16</xdr:col>
      <xdr:colOff>0</xdr:colOff>
      <xdr:row>0</xdr:row>
      <xdr:rowOff>0</xdr:rowOff>
    </xdr:to>
    <xdr:sp>
      <xdr:nvSpPr>
        <xdr:cNvPr id="24" name="Line 24"/>
        <xdr:cNvSpPr>
          <a:spLocks/>
        </xdr:cNvSpPr>
      </xdr:nvSpPr>
      <xdr:spPr>
        <a:xfrm flipV="1">
          <a:off x="16554450" y="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9525</xdr:rowOff>
    </xdr:from>
    <xdr:to>
      <xdr:col>16</xdr:col>
      <xdr:colOff>0</xdr:colOff>
      <xdr:row>15</xdr:row>
      <xdr:rowOff>257175</xdr:rowOff>
    </xdr:to>
    <xdr:sp>
      <xdr:nvSpPr>
        <xdr:cNvPr id="1" name="Line 1"/>
        <xdr:cNvSpPr>
          <a:spLocks/>
        </xdr:cNvSpPr>
      </xdr:nvSpPr>
      <xdr:spPr>
        <a:xfrm flipV="1">
          <a:off x="1036320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2" name="Line 2"/>
        <xdr:cNvSpPr>
          <a:spLocks/>
        </xdr:cNvSpPr>
      </xdr:nvSpPr>
      <xdr:spPr>
        <a:xfrm flipV="1">
          <a:off x="1036320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3" name="Line 3"/>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0</xdr:rowOff>
    </xdr:from>
    <xdr:to>
      <xdr:col>16</xdr:col>
      <xdr:colOff>0</xdr:colOff>
      <xdr:row>41</xdr:row>
      <xdr:rowOff>257175</xdr:rowOff>
    </xdr:to>
    <xdr:sp>
      <xdr:nvSpPr>
        <xdr:cNvPr id="4" name="Line 4"/>
        <xdr:cNvSpPr>
          <a:spLocks/>
        </xdr:cNvSpPr>
      </xdr:nvSpPr>
      <xdr:spPr>
        <a:xfrm flipV="1">
          <a:off x="10363200" y="99441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28575</xdr:rowOff>
    </xdr:from>
    <xdr:to>
      <xdr:col>16</xdr:col>
      <xdr:colOff>0</xdr:colOff>
      <xdr:row>43</xdr:row>
      <xdr:rowOff>257175</xdr:rowOff>
    </xdr:to>
    <xdr:sp>
      <xdr:nvSpPr>
        <xdr:cNvPr id="5" name="Line 5"/>
        <xdr:cNvSpPr>
          <a:spLocks/>
        </xdr:cNvSpPr>
      </xdr:nvSpPr>
      <xdr:spPr>
        <a:xfrm flipV="1">
          <a:off x="10363200" y="103060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6" name="Line 9"/>
        <xdr:cNvSpPr>
          <a:spLocks/>
        </xdr:cNvSpPr>
      </xdr:nvSpPr>
      <xdr:spPr>
        <a:xfrm flipV="1">
          <a:off x="1036320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7" name="Line 10"/>
        <xdr:cNvSpPr>
          <a:spLocks/>
        </xdr:cNvSpPr>
      </xdr:nvSpPr>
      <xdr:spPr>
        <a:xfrm flipV="1">
          <a:off x="1036320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8" name="Line 11"/>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0</xdr:rowOff>
    </xdr:from>
    <xdr:to>
      <xdr:col>16</xdr:col>
      <xdr:colOff>0</xdr:colOff>
      <xdr:row>41</xdr:row>
      <xdr:rowOff>257175</xdr:rowOff>
    </xdr:to>
    <xdr:sp>
      <xdr:nvSpPr>
        <xdr:cNvPr id="9" name="Line 12"/>
        <xdr:cNvSpPr>
          <a:spLocks/>
        </xdr:cNvSpPr>
      </xdr:nvSpPr>
      <xdr:spPr>
        <a:xfrm flipV="1">
          <a:off x="10363200" y="99441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28575</xdr:rowOff>
    </xdr:from>
    <xdr:to>
      <xdr:col>16</xdr:col>
      <xdr:colOff>0</xdr:colOff>
      <xdr:row>43</xdr:row>
      <xdr:rowOff>257175</xdr:rowOff>
    </xdr:to>
    <xdr:sp>
      <xdr:nvSpPr>
        <xdr:cNvPr id="10" name="Line 13"/>
        <xdr:cNvSpPr>
          <a:spLocks/>
        </xdr:cNvSpPr>
      </xdr:nvSpPr>
      <xdr:spPr>
        <a:xfrm flipV="1">
          <a:off x="10363200" y="103060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15</xdr:row>
      <xdr:rowOff>9525</xdr:rowOff>
    </xdr:from>
    <xdr:to>
      <xdr:col>16</xdr:col>
      <xdr:colOff>0</xdr:colOff>
      <xdr:row>15</xdr:row>
      <xdr:rowOff>219075</xdr:rowOff>
    </xdr:to>
    <xdr:sp>
      <xdr:nvSpPr>
        <xdr:cNvPr id="11" name="Line 14"/>
        <xdr:cNvSpPr>
          <a:spLocks/>
        </xdr:cNvSpPr>
      </xdr:nvSpPr>
      <xdr:spPr>
        <a:xfrm flipV="1">
          <a:off x="10353675" y="3676650"/>
          <a:ext cx="9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12" name="Line 16"/>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13" name="Line 19"/>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14" name="Line 25"/>
        <xdr:cNvSpPr>
          <a:spLocks/>
        </xdr:cNvSpPr>
      </xdr:nvSpPr>
      <xdr:spPr>
        <a:xfrm flipV="1">
          <a:off x="1036320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15" name="Line 26"/>
        <xdr:cNvSpPr>
          <a:spLocks/>
        </xdr:cNvSpPr>
      </xdr:nvSpPr>
      <xdr:spPr>
        <a:xfrm flipV="1">
          <a:off x="1036320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16" name="Line 27"/>
        <xdr:cNvSpPr>
          <a:spLocks/>
        </xdr:cNvSpPr>
      </xdr:nvSpPr>
      <xdr:spPr>
        <a:xfrm flipV="1">
          <a:off x="1036320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17" name="Line 28"/>
        <xdr:cNvSpPr>
          <a:spLocks/>
        </xdr:cNvSpPr>
      </xdr:nvSpPr>
      <xdr:spPr>
        <a:xfrm flipV="1">
          <a:off x="1036320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15</xdr:row>
      <xdr:rowOff>9525</xdr:rowOff>
    </xdr:from>
    <xdr:to>
      <xdr:col>16</xdr:col>
      <xdr:colOff>0</xdr:colOff>
      <xdr:row>15</xdr:row>
      <xdr:rowOff>219075</xdr:rowOff>
    </xdr:to>
    <xdr:sp>
      <xdr:nvSpPr>
        <xdr:cNvPr id="18" name="Line 29"/>
        <xdr:cNvSpPr>
          <a:spLocks/>
        </xdr:cNvSpPr>
      </xdr:nvSpPr>
      <xdr:spPr>
        <a:xfrm flipV="1">
          <a:off x="10353675" y="3676650"/>
          <a:ext cx="9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19" name="Line 45"/>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0</xdr:rowOff>
    </xdr:from>
    <xdr:to>
      <xdr:col>16</xdr:col>
      <xdr:colOff>0</xdr:colOff>
      <xdr:row>41</xdr:row>
      <xdr:rowOff>257175</xdr:rowOff>
    </xdr:to>
    <xdr:sp>
      <xdr:nvSpPr>
        <xdr:cNvPr id="20" name="Line 46"/>
        <xdr:cNvSpPr>
          <a:spLocks/>
        </xdr:cNvSpPr>
      </xdr:nvSpPr>
      <xdr:spPr>
        <a:xfrm flipV="1">
          <a:off x="10363200" y="99441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28575</xdr:rowOff>
    </xdr:from>
    <xdr:to>
      <xdr:col>16</xdr:col>
      <xdr:colOff>0</xdr:colOff>
      <xdr:row>43</xdr:row>
      <xdr:rowOff>257175</xdr:rowOff>
    </xdr:to>
    <xdr:sp>
      <xdr:nvSpPr>
        <xdr:cNvPr id="21" name="Line 47"/>
        <xdr:cNvSpPr>
          <a:spLocks/>
        </xdr:cNvSpPr>
      </xdr:nvSpPr>
      <xdr:spPr>
        <a:xfrm flipV="1">
          <a:off x="10363200" y="103060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22" name="Line 48"/>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0</xdr:rowOff>
    </xdr:from>
    <xdr:to>
      <xdr:col>16</xdr:col>
      <xdr:colOff>0</xdr:colOff>
      <xdr:row>41</xdr:row>
      <xdr:rowOff>257175</xdr:rowOff>
    </xdr:to>
    <xdr:sp>
      <xdr:nvSpPr>
        <xdr:cNvPr id="23" name="Line 49"/>
        <xdr:cNvSpPr>
          <a:spLocks/>
        </xdr:cNvSpPr>
      </xdr:nvSpPr>
      <xdr:spPr>
        <a:xfrm flipV="1">
          <a:off x="10363200" y="99441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28575</xdr:rowOff>
    </xdr:from>
    <xdr:to>
      <xdr:col>16</xdr:col>
      <xdr:colOff>0</xdr:colOff>
      <xdr:row>43</xdr:row>
      <xdr:rowOff>257175</xdr:rowOff>
    </xdr:to>
    <xdr:sp>
      <xdr:nvSpPr>
        <xdr:cNvPr id="24" name="Line 50"/>
        <xdr:cNvSpPr>
          <a:spLocks/>
        </xdr:cNvSpPr>
      </xdr:nvSpPr>
      <xdr:spPr>
        <a:xfrm flipV="1">
          <a:off x="10363200" y="103060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25" name="Line 51"/>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26" name="Line 52"/>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27" name="Line 55"/>
        <xdr:cNvSpPr>
          <a:spLocks/>
        </xdr:cNvSpPr>
      </xdr:nvSpPr>
      <xdr:spPr>
        <a:xfrm flipV="1">
          <a:off x="1036320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28" name="Line 56"/>
        <xdr:cNvSpPr>
          <a:spLocks/>
        </xdr:cNvSpPr>
      </xdr:nvSpPr>
      <xdr:spPr>
        <a:xfrm flipV="1">
          <a:off x="1036320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29" name="Line 57"/>
        <xdr:cNvSpPr>
          <a:spLocks/>
        </xdr:cNvSpPr>
      </xdr:nvSpPr>
      <xdr:spPr>
        <a:xfrm flipV="1">
          <a:off x="1036320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30" name="Line 58"/>
        <xdr:cNvSpPr>
          <a:spLocks/>
        </xdr:cNvSpPr>
      </xdr:nvSpPr>
      <xdr:spPr>
        <a:xfrm flipV="1">
          <a:off x="1036320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15</xdr:row>
      <xdr:rowOff>9525</xdr:rowOff>
    </xdr:from>
    <xdr:to>
      <xdr:col>16</xdr:col>
      <xdr:colOff>0</xdr:colOff>
      <xdr:row>15</xdr:row>
      <xdr:rowOff>219075</xdr:rowOff>
    </xdr:to>
    <xdr:sp>
      <xdr:nvSpPr>
        <xdr:cNvPr id="31" name="Line 59"/>
        <xdr:cNvSpPr>
          <a:spLocks/>
        </xdr:cNvSpPr>
      </xdr:nvSpPr>
      <xdr:spPr>
        <a:xfrm flipV="1">
          <a:off x="10353675" y="3676650"/>
          <a:ext cx="9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32" name="Line 60"/>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0</xdr:rowOff>
    </xdr:from>
    <xdr:to>
      <xdr:col>16</xdr:col>
      <xdr:colOff>0</xdr:colOff>
      <xdr:row>41</xdr:row>
      <xdr:rowOff>257175</xdr:rowOff>
    </xdr:to>
    <xdr:sp>
      <xdr:nvSpPr>
        <xdr:cNvPr id="33" name="Line 61"/>
        <xdr:cNvSpPr>
          <a:spLocks/>
        </xdr:cNvSpPr>
      </xdr:nvSpPr>
      <xdr:spPr>
        <a:xfrm flipV="1">
          <a:off x="10363200" y="99441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28575</xdr:rowOff>
    </xdr:from>
    <xdr:to>
      <xdr:col>16</xdr:col>
      <xdr:colOff>0</xdr:colOff>
      <xdr:row>43</xdr:row>
      <xdr:rowOff>257175</xdr:rowOff>
    </xdr:to>
    <xdr:sp>
      <xdr:nvSpPr>
        <xdr:cNvPr id="34" name="Line 62"/>
        <xdr:cNvSpPr>
          <a:spLocks/>
        </xdr:cNvSpPr>
      </xdr:nvSpPr>
      <xdr:spPr>
        <a:xfrm flipV="1">
          <a:off x="10363200" y="103060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35" name="Line 63"/>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0</xdr:rowOff>
    </xdr:from>
    <xdr:to>
      <xdr:col>16</xdr:col>
      <xdr:colOff>0</xdr:colOff>
      <xdr:row>41</xdr:row>
      <xdr:rowOff>257175</xdr:rowOff>
    </xdr:to>
    <xdr:sp>
      <xdr:nvSpPr>
        <xdr:cNvPr id="36" name="Line 64"/>
        <xdr:cNvSpPr>
          <a:spLocks/>
        </xdr:cNvSpPr>
      </xdr:nvSpPr>
      <xdr:spPr>
        <a:xfrm flipV="1">
          <a:off x="10363200" y="99441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28575</xdr:rowOff>
    </xdr:from>
    <xdr:to>
      <xdr:col>16</xdr:col>
      <xdr:colOff>0</xdr:colOff>
      <xdr:row>43</xdr:row>
      <xdr:rowOff>257175</xdr:rowOff>
    </xdr:to>
    <xdr:sp>
      <xdr:nvSpPr>
        <xdr:cNvPr id="37" name="Line 65"/>
        <xdr:cNvSpPr>
          <a:spLocks/>
        </xdr:cNvSpPr>
      </xdr:nvSpPr>
      <xdr:spPr>
        <a:xfrm flipV="1">
          <a:off x="10363200" y="103060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38" name="Line 66"/>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39" name="Line 67"/>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40" name="Line 68"/>
        <xdr:cNvSpPr>
          <a:spLocks/>
        </xdr:cNvSpPr>
      </xdr:nvSpPr>
      <xdr:spPr>
        <a:xfrm flipV="1">
          <a:off x="1036320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41" name="Line 69"/>
        <xdr:cNvSpPr>
          <a:spLocks/>
        </xdr:cNvSpPr>
      </xdr:nvSpPr>
      <xdr:spPr>
        <a:xfrm flipV="1">
          <a:off x="1036320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42" name="Line 70"/>
        <xdr:cNvSpPr>
          <a:spLocks/>
        </xdr:cNvSpPr>
      </xdr:nvSpPr>
      <xdr:spPr>
        <a:xfrm flipV="1">
          <a:off x="1036320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43" name="Line 71"/>
        <xdr:cNvSpPr>
          <a:spLocks/>
        </xdr:cNvSpPr>
      </xdr:nvSpPr>
      <xdr:spPr>
        <a:xfrm flipV="1">
          <a:off x="1036320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15</xdr:row>
      <xdr:rowOff>9525</xdr:rowOff>
    </xdr:from>
    <xdr:to>
      <xdr:col>16</xdr:col>
      <xdr:colOff>0</xdr:colOff>
      <xdr:row>15</xdr:row>
      <xdr:rowOff>219075</xdr:rowOff>
    </xdr:to>
    <xdr:sp>
      <xdr:nvSpPr>
        <xdr:cNvPr id="44" name="Line 72"/>
        <xdr:cNvSpPr>
          <a:spLocks/>
        </xdr:cNvSpPr>
      </xdr:nvSpPr>
      <xdr:spPr>
        <a:xfrm flipV="1">
          <a:off x="10353675" y="3676650"/>
          <a:ext cx="9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45" name="Line 73"/>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0</xdr:rowOff>
    </xdr:from>
    <xdr:to>
      <xdr:col>16</xdr:col>
      <xdr:colOff>0</xdr:colOff>
      <xdr:row>41</xdr:row>
      <xdr:rowOff>257175</xdr:rowOff>
    </xdr:to>
    <xdr:sp>
      <xdr:nvSpPr>
        <xdr:cNvPr id="46" name="Line 74"/>
        <xdr:cNvSpPr>
          <a:spLocks/>
        </xdr:cNvSpPr>
      </xdr:nvSpPr>
      <xdr:spPr>
        <a:xfrm flipV="1">
          <a:off x="10363200" y="99441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28575</xdr:rowOff>
    </xdr:from>
    <xdr:to>
      <xdr:col>16</xdr:col>
      <xdr:colOff>0</xdr:colOff>
      <xdr:row>43</xdr:row>
      <xdr:rowOff>257175</xdr:rowOff>
    </xdr:to>
    <xdr:sp>
      <xdr:nvSpPr>
        <xdr:cNvPr id="47" name="Line 75"/>
        <xdr:cNvSpPr>
          <a:spLocks/>
        </xdr:cNvSpPr>
      </xdr:nvSpPr>
      <xdr:spPr>
        <a:xfrm flipV="1">
          <a:off x="10363200" y="103060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48" name="Line 76"/>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0</xdr:rowOff>
    </xdr:from>
    <xdr:to>
      <xdr:col>16</xdr:col>
      <xdr:colOff>0</xdr:colOff>
      <xdr:row>41</xdr:row>
      <xdr:rowOff>257175</xdr:rowOff>
    </xdr:to>
    <xdr:sp>
      <xdr:nvSpPr>
        <xdr:cNvPr id="49" name="Line 77"/>
        <xdr:cNvSpPr>
          <a:spLocks/>
        </xdr:cNvSpPr>
      </xdr:nvSpPr>
      <xdr:spPr>
        <a:xfrm flipV="1">
          <a:off x="10363200" y="99441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28575</xdr:rowOff>
    </xdr:from>
    <xdr:to>
      <xdr:col>16</xdr:col>
      <xdr:colOff>0</xdr:colOff>
      <xdr:row>43</xdr:row>
      <xdr:rowOff>257175</xdr:rowOff>
    </xdr:to>
    <xdr:sp>
      <xdr:nvSpPr>
        <xdr:cNvPr id="50" name="Line 78"/>
        <xdr:cNvSpPr>
          <a:spLocks/>
        </xdr:cNvSpPr>
      </xdr:nvSpPr>
      <xdr:spPr>
        <a:xfrm flipV="1">
          <a:off x="10363200" y="103060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51" name="Line 79"/>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16</xdr:col>
      <xdr:colOff>0</xdr:colOff>
      <xdr:row>41</xdr:row>
      <xdr:rowOff>257175</xdr:rowOff>
    </xdr:to>
    <xdr:sp>
      <xdr:nvSpPr>
        <xdr:cNvPr id="52" name="Line 80"/>
        <xdr:cNvSpPr>
          <a:spLocks/>
        </xdr:cNvSpPr>
      </xdr:nvSpPr>
      <xdr:spPr>
        <a:xfrm flipV="1">
          <a:off x="10363200" y="9953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20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584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59205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2990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584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301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20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584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301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584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301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29900"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39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1110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4895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39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48950"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mronir\&#20849;&#26377;&#24773;&#22577;-proliant110\IR%20DATA\2006&#24180;&#24230;\IR&#12452;&#12505;&#12531;&#12488;&#38306;&#36899;\&#27770;&#31639;&#35500;&#26126;&#20250;\06&#24180;4&#26376;&#27770;&#31639;&#35500;&#26126;&#20250;\&#12487;&#12540;&#12479;&#38598;\2006&#24180;3&#26376;&#26399;&#12487;&#12540;&#12479;&#38598;&#12288;&#26368;&#32066;&#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全社連結PL"/>
      <sheetName val="IAB"/>
      <sheetName val="ECB"/>
      <sheetName val="AEC"/>
      <sheetName val="SSB"/>
      <sheetName val="HCB"/>
      <sheetName val="その他"/>
      <sheetName val="売上 CP別"/>
      <sheetName val="売上 地域別"/>
      <sheetName val="売上　CP 地域構成比"/>
      <sheetName val="営業利益 CP別"/>
      <sheetName val="RD費・設備投資 ・減価償却費　CP別"/>
    </sheetNames>
    <sheetDataSet>
      <sheetData sheetId="2">
        <row r="6">
          <cell r="C6">
            <v>350</v>
          </cell>
          <cell r="D6">
            <v>350</v>
          </cell>
          <cell r="E6">
            <v>360</v>
          </cell>
          <cell r="F6">
            <v>360</v>
          </cell>
          <cell r="G6">
            <v>700</v>
          </cell>
          <cell r="H6">
            <v>720</v>
          </cell>
          <cell r="I6">
            <v>1420</v>
          </cell>
          <cell r="J6">
            <v>319.53</v>
          </cell>
          <cell r="K6">
            <v>332.49</v>
          </cell>
          <cell r="L6">
            <v>343.94</v>
          </cell>
          <cell r="M6">
            <v>365.46</v>
          </cell>
          <cell r="N6">
            <v>652.02</v>
          </cell>
          <cell r="O6">
            <v>709.4</v>
          </cell>
          <cell r="P6">
            <v>1362</v>
          </cell>
          <cell r="Q6">
            <v>323.11</v>
          </cell>
          <cell r="R6">
            <v>333.7</v>
          </cell>
          <cell r="S6">
            <v>316.7</v>
          </cell>
          <cell r="T6">
            <v>328.31</v>
          </cell>
          <cell r="U6">
            <v>656.81</v>
          </cell>
          <cell r="V6">
            <v>645.01</v>
          </cell>
          <cell r="W6">
            <v>1301.82</v>
          </cell>
        </row>
        <row r="7">
          <cell r="C7">
            <v>385</v>
          </cell>
          <cell r="D7">
            <v>385</v>
          </cell>
          <cell r="E7">
            <v>395</v>
          </cell>
          <cell r="F7">
            <v>395</v>
          </cell>
          <cell r="G7">
            <v>770</v>
          </cell>
          <cell r="H7">
            <v>790</v>
          </cell>
          <cell r="I7">
            <v>1560</v>
          </cell>
          <cell r="J7">
            <v>326.88999999999993</v>
          </cell>
          <cell r="K7">
            <v>323.81</v>
          </cell>
          <cell r="L7">
            <v>343.18</v>
          </cell>
          <cell r="M7">
            <v>371.27</v>
          </cell>
          <cell r="N7">
            <v>650.7</v>
          </cell>
          <cell r="O7">
            <v>714.4499999999999</v>
          </cell>
          <cell r="P7">
            <v>1365.15</v>
          </cell>
          <cell r="Q7">
            <v>316.68</v>
          </cell>
          <cell r="R7">
            <v>298.59999999999997</v>
          </cell>
          <cell r="S7">
            <v>286.9</v>
          </cell>
          <cell r="T7">
            <v>299.28999999999996</v>
          </cell>
          <cell r="U7">
            <v>615.28</v>
          </cell>
          <cell r="V7">
            <v>586.1899999999999</v>
          </cell>
          <cell r="W7">
            <v>1201.4699999999998</v>
          </cell>
        </row>
        <row r="8">
          <cell r="C8">
            <v>70</v>
          </cell>
          <cell r="D8">
            <v>75</v>
          </cell>
          <cell r="E8">
            <v>75</v>
          </cell>
          <cell r="F8">
            <v>75</v>
          </cell>
          <cell r="G8">
            <v>145</v>
          </cell>
          <cell r="H8">
            <v>150</v>
          </cell>
          <cell r="I8">
            <v>295</v>
          </cell>
          <cell r="J8">
            <v>53.56</v>
          </cell>
          <cell r="K8">
            <v>60.58</v>
          </cell>
          <cell r="L8">
            <v>66.54</v>
          </cell>
          <cell r="M8">
            <v>73.35</v>
          </cell>
          <cell r="N8">
            <v>114.14</v>
          </cell>
          <cell r="O8">
            <v>139.89</v>
          </cell>
          <cell r="P8">
            <v>254.02999999999997</v>
          </cell>
          <cell r="Q8">
            <v>49.72</v>
          </cell>
          <cell r="R8">
            <v>51.7</v>
          </cell>
          <cell r="S8">
            <v>50.8</v>
          </cell>
          <cell r="T8">
            <v>51.03</v>
          </cell>
          <cell r="U8">
            <v>101.42</v>
          </cell>
          <cell r="V8">
            <v>101.83</v>
          </cell>
          <cell r="W8">
            <v>203.25</v>
          </cell>
        </row>
        <row r="9">
          <cell r="C9">
            <v>180</v>
          </cell>
          <cell r="D9">
            <v>175</v>
          </cell>
          <cell r="E9">
            <v>180</v>
          </cell>
          <cell r="F9">
            <v>190</v>
          </cell>
          <cell r="G9">
            <v>355</v>
          </cell>
          <cell r="H9">
            <v>370</v>
          </cell>
          <cell r="I9">
            <v>725</v>
          </cell>
          <cell r="J9">
            <v>174.54</v>
          </cell>
          <cell r="K9">
            <v>157.18</v>
          </cell>
          <cell r="L9">
            <v>172.1</v>
          </cell>
          <cell r="M9">
            <v>192.3</v>
          </cell>
          <cell r="N9">
            <v>331.72</v>
          </cell>
          <cell r="O9">
            <v>364.4</v>
          </cell>
          <cell r="P9">
            <v>696.12</v>
          </cell>
          <cell r="Q9">
            <v>167.47</v>
          </cell>
          <cell r="R9">
            <v>156.2</v>
          </cell>
          <cell r="S9">
            <v>161.1</v>
          </cell>
          <cell r="T9">
            <v>171.54</v>
          </cell>
          <cell r="U9">
            <v>323.66999999999996</v>
          </cell>
          <cell r="V9">
            <v>332.64</v>
          </cell>
          <cell r="W9">
            <v>656.31</v>
          </cell>
        </row>
        <row r="10">
          <cell r="C10">
            <v>35</v>
          </cell>
          <cell r="D10">
            <v>35</v>
          </cell>
          <cell r="E10">
            <v>35</v>
          </cell>
          <cell r="F10">
            <v>40</v>
          </cell>
          <cell r="G10">
            <v>70</v>
          </cell>
          <cell r="H10">
            <v>75</v>
          </cell>
          <cell r="I10">
            <v>145</v>
          </cell>
          <cell r="J10">
            <v>29.87</v>
          </cell>
          <cell r="K10">
            <v>31.75</v>
          </cell>
          <cell r="L10">
            <v>29.47</v>
          </cell>
          <cell r="M10">
            <v>35.88</v>
          </cell>
          <cell r="N10">
            <v>61.620000000000005</v>
          </cell>
          <cell r="O10">
            <v>65.35</v>
          </cell>
          <cell r="P10">
            <v>126.97</v>
          </cell>
          <cell r="Q10">
            <v>27.73</v>
          </cell>
          <cell r="R10">
            <v>28.5</v>
          </cell>
          <cell r="S10">
            <v>20.3</v>
          </cell>
          <cell r="T10">
            <v>27.32</v>
          </cell>
          <cell r="U10">
            <v>56.230000000000004</v>
          </cell>
          <cell r="V10">
            <v>47.620000000000005</v>
          </cell>
          <cell r="W10">
            <v>103.85000000000001</v>
          </cell>
        </row>
        <row r="11">
          <cell r="C11">
            <v>85</v>
          </cell>
          <cell r="D11">
            <v>85</v>
          </cell>
          <cell r="E11">
            <v>85</v>
          </cell>
          <cell r="F11">
            <v>75</v>
          </cell>
          <cell r="G11">
            <v>170</v>
          </cell>
          <cell r="H11">
            <v>160</v>
          </cell>
          <cell r="I11">
            <v>330</v>
          </cell>
          <cell r="J11">
            <v>56.72</v>
          </cell>
          <cell r="K11">
            <v>64.05</v>
          </cell>
          <cell r="L11">
            <v>61.27</v>
          </cell>
          <cell r="M11">
            <v>57.61</v>
          </cell>
          <cell r="N11">
            <v>120.77</v>
          </cell>
          <cell r="O11">
            <v>118.88</v>
          </cell>
          <cell r="P11">
            <v>239.64999999999998</v>
          </cell>
          <cell r="Q11">
            <v>60.56</v>
          </cell>
          <cell r="R11">
            <v>52.4</v>
          </cell>
          <cell r="S11">
            <v>44.7</v>
          </cell>
          <cell r="T11">
            <v>37.26</v>
          </cell>
          <cell r="U11">
            <v>112.96000000000001</v>
          </cell>
          <cell r="V11">
            <v>81.96000000000001</v>
          </cell>
          <cell r="W11">
            <v>194.92000000000002</v>
          </cell>
        </row>
        <row r="12">
          <cell r="C12">
            <v>15</v>
          </cell>
          <cell r="D12">
            <v>15</v>
          </cell>
          <cell r="E12">
            <v>20</v>
          </cell>
          <cell r="F12">
            <v>15</v>
          </cell>
          <cell r="G12">
            <v>30</v>
          </cell>
          <cell r="H12">
            <v>35</v>
          </cell>
          <cell r="I12">
            <v>65</v>
          </cell>
          <cell r="J12">
            <v>12.2</v>
          </cell>
          <cell r="K12">
            <v>10.25</v>
          </cell>
          <cell r="L12">
            <v>13.8</v>
          </cell>
          <cell r="M12">
            <v>12.13</v>
          </cell>
          <cell r="N12">
            <v>22.45</v>
          </cell>
          <cell r="O12">
            <v>25.93</v>
          </cell>
          <cell r="P12">
            <v>48.379999999999995</v>
          </cell>
          <cell r="Q12">
            <v>11.2</v>
          </cell>
          <cell r="R12">
            <v>9.8</v>
          </cell>
          <cell r="S12">
            <v>10</v>
          </cell>
          <cell r="T12">
            <v>12.14</v>
          </cell>
          <cell r="U12">
            <v>21</v>
          </cell>
          <cell r="V12">
            <v>22.14</v>
          </cell>
          <cell r="W12">
            <v>43.14</v>
          </cell>
        </row>
        <row r="13">
          <cell r="C13">
            <v>735</v>
          </cell>
          <cell r="D13">
            <v>735</v>
          </cell>
          <cell r="E13">
            <v>755</v>
          </cell>
          <cell r="F13">
            <v>755</v>
          </cell>
          <cell r="G13">
            <v>1470</v>
          </cell>
          <cell r="H13">
            <v>1510</v>
          </cell>
          <cell r="I13">
            <v>2980</v>
          </cell>
          <cell r="J13">
            <v>646.4199999999998</v>
          </cell>
          <cell r="K13">
            <v>656.3</v>
          </cell>
          <cell r="L13">
            <v>687.12</v>
          </cell>
          <cell r="M13">
            <v>736.73</v>
          </cell>
          <cell r="N13">
            <v>1302.72</v>
          </cell>
          <cell r="O13">
            <v>1423.85</v>
          </cell>
          <cell r="P13">
            <v>2727.15</v>
          </cell>
          <cell r="Q13">
            <v>639.79</v>
          </cell>
          <cell r="R13">
            <v>632.3</v>
          </cell>
          <cell r="S13">
            <v>603.5999999999999</v>
          </cell>
          <cell r="T13">
            <v>627.5999999999999</v>
          </cell>
          <cell r="U13">
            <v>1272.09</v>
          </cell>
          <cell r="V13">
            <v>1231.1999999999998</v>
          </cell>
          <cell r="W13">
            <v>2503.29</v>
          </cell>
        </row>
        <row r="16">
          <cell r="C16">
            <v>111</v>
          </cell>
          <cell r="D16">
            <v>115</v>
          </cell>
          <cell r="E16">
            <v>126</v>
          </cell>
          <cell r="F16">
            <v>128</v>
          </cell>
          <cell r="G16">
            <v>226</v>
          </cell>
          <cell r="H16">
            <v>254</v>
          </cell>
          <cell r="I16">
            <v>480</v>
          </cell>
          <cell r="J16">
            <v>107</v>
          </cell>
          <cell r="K16">
            <v>97.4</v>
          </cell>
          <cell r="L16">
            <v>107.6</v>
          </cell>
          <cell r="M16">
            <v>107.3</v>
          </cell>
          <cell r="N16">
            <v>204.4</v>
          </cell>
          <cell r="O16">
            <v>214.89999999999998</v>
          </cell>
          <cell r="P16">
            <v>419.29999999999995</v>
          </cell>
          <cell r="Q16">
            <v>127.2</v>
          </cell>
          <cell r="R16">
            <v>109.1</v>
          </cell>
          <cell r="S16">
            <v>86</v>
          </cell>
          <cell r="T16">
            <v>92</v>
          </cell>
          <cell r="U16">
            <v>236.3</v>
          </cell>
          <cell r="V16">
            <v>178</v>
          </cell>
          <cell r="W16">
            <v>414.3</v>
          </cell>
        </row>
      </sheetData>
      <sheetData sheetId="3">
        <row r="6">
          <cell r="C6">
            <v>123</v>
          </cell>
          <cell r="D6">
            <v>127</v>
          </cell>
          <cell r="E6">
            <v>150</v>
          </cell>
          <cell r="F6">
            <v>150</v>
          </cell>
          <cell r="G6">
            <v>250</v>
          </cell>
          <cell r="H6">
            <v>300</v>
          </cell>
          <cell r="I6">
            <v>550</v>
          </cell>
          <cell r="J6">
            <v>114.5</v>
          </cell>
          <cell r="K6">
            <v>109.03</v>
          </cell>
          <cell r="L6">
            <v>125.72</v>
          </cell>
          <cell r="M6">
            <v>100.96</v>
          </cell>
          <cell r="N6">
            <v>223.53</v>
          </cell>
          <cell r="O6">
            <v>226.68</v>
          </cell>
          <cell r="P6">
            <v>450.21000000000004</v>
          </cell>
          <cell r="Q6">
            <v>124.27</v>
          </cell>
          <cell r="R6">
            <v>127.9</v>
          </cell>
          <cell r="S6">
            <v>143.1</v>
          </cell>
          <cell r="T6">
            <v>122.52</v>
          </cell>
          <cell r="U6">
            <v>252.17000000000002</v>
          </cell>
          <cell r="V6">
            <v>265.62</v>
          </cell>
          <cell r="W6">
            <v>517.79</v>
          </cell>
        </row>
        <row r="7">
          <cell r="C7">
            <v>132</v>
          </cell>
          <cell r="D7">
            <v>148</v>
          </cell>
          <cell r="E7">
            <v>180</v>
          </cell>
          <cell r="F7">
            <v>205</v>
          </cell>
          <cell r="G7">
            <v>280</v>
          </cell>
          <cell r="H7">
            <v>385</v>
          </cell>
          <cell r="I7">
            <v>665</v>
          </cell>
          <cell r="J7">
            <v>111.39</v>
          </cell>
          <cell r="K7">
            <v>124.32</v>
          </cell>
          <cell r="L7">
            <v>135.21</v>
          </cell>
          <cell r="M7">
            <v>155.85999999999999</v>
          </cell>
          <cell r="N7">
            <v>235.71</v>
          </cell>
          <cell r="O7">
            <v>291.07</v>
          </cell>
          <cell r="P7">
            <v>526.78</v>
          </cell>
          <cell r="Q7">
            <v>124.07</v>
          </cell>
          <cell r="R7">
            <v>123.4</v>
          </cell>
          <cell r="S7">
            <v>117.8</v>
          </cell>
          <cell r="T7">
            <v>128.20999999999998</v>
          </cell>
          <cell r="U7">
            <v>247.47</v>
          </cell>
          <cell r="V7">
            <v>246.01</v>
          </cell>
          <cell r="W7">
            <v>493.48</v>
          </cell>
        </row>
        <row r="8">
          <cell r="C8">
            <v>28</v>
          </cell>
          <cell r="D8">
            <v>27</v>
          </cell>
          <cell r="E8">
            <v>26</v>
          </cell>
          <cell r="F8">
            <v>29</v>
          </cell>
          <cell r="G8">
            <v>55</v>
          </cell>
          <cell r="H8">
            <v>55</v>
          </cell>
          <cell r="I8">
            <v>110</v>
          </cell>
          <cell r="J8">
            <v>22.2</v>
          </cell>
          <cell r="K8">
            <v>24.7</v>
          </cell>
          <cell r="L8">
            <v>25</v>
          </cell>
          <cell r="M8">
            <v>27.03</v>
          </cell>
          <cell r="N8">
            <v>46.9</v>
          </cell>
          <cell r="O8">
            <v>52.03</v>
          </cell>
          <cell r="P8">
            <v>98.93</v>
          </cell>
          <cell r="Q8">
            <v>25.61</v>
          </cell>
          <cell r="R8">
            <v>26.3</v>
          </cell>
          <cell r="S8">
            <v>21.5</v>
          </cell>
          <cell r="T8">
            <v>21.43</v>
          </cell>
          <cell r="U8">
            <v>51.91</v>
          </cell>
          <cell r="V8">
            <v>42.93</v>
          </cell>
          <cell r="W8">
            <v>94.84</v>
          </cell>
        </row>
        <row r="9">
          <cell r="C9">
            <v>26</v>
          </cell>
          <cell r="D9">
            <v>26</v>
          </cell>
          <cell r="E9">
            <v>27</v>
          </cell>
          <cell r="F9">
            <v>26</v>
          </cell>
          <cell r="G9">
            <v>52</v>
          </cell>
          <cell r="H9">
            <v>53</v>
          </cell>
          <cell r="I9">
            <v>105</v>
          </cell>
          <cell r="J9">
            <v>30.86</v>
          </cell>
          <cell r="K9">
            <v>29.65</v>
          </cell>
          <cell r="L9">
            <v>30.42</v>
          </cell>
          <cell r="M9">
            <v>34.26</v>
          </cell>
          <cell r="N9">
            <v>60.51</v>
          </cell>
          <cell r="O9">
            <v>64.68</v>
          </cell>
          <cell r="P9">
            <v>125.19</v>
          </cell>
          <cell r="Q9">
            <v>29.33</v>
          </cell>
          <cell r="R9">
            <v>29.3</v>
          </cell>
          <cell r="S9">
            <v>29.5</v>
          </cell>
          <cell r="T9">
            <v>31.68</v>
          </cell>
          <cell r="U9">
            <v>58.629999999999995</v>
          </cell>
          <cell r="V9">
            <v>61.18</v>
          </cell>
          <cell r="W9">
            <v>119.81</v>
          </cell>
        </row>
        <row r="10">
          <cell r="C10">
            <v>16</v>
          </cell>
          <cell r="D10">
            <v>18</v>
          </cell>
          <cell r="E10">
            <v>18</v>
          </cell>
          <cell r="F10">
            <v>18</v>
          </cell>
          <cell r="G10">
            <v>34</v>
          </cell>
          <cell r="H10">
            <v>36</v>
          </cell>
          <cell r="I10">
            <v>70</v>
          </cell>
          <cell r="J10">
            <v>13.47</v>
          </cell>
          <cell r="K10">
            <v>15.47</v>
          </cell>
          <cell r="L10">
            <v>16.31</v>
          </cell>
          <cell r="M10">
            <v>17.45</v>
          </cell>
          <cell r="N10">
            <v>28.94</v>
          </cell>
          <cell r="O10">
            <v>33.76</v>
          </cell>
          <cell r="P10">
            <v>62.7</v>
          </cell>
          <cell r="Q10">
            <v>14.12</v>
          </cell>
          <cell r="R10">
            <v>13.8</v>
          </cell>
          <cell r="S10">
            <v>13.8</v>
          </cell>
          <cell r="T10">
            <v>14.1</v>
          </cell>
          <cell r="U10">
            <v>27.92</v>
          </cell>
          <cell r="V10">
            <v>27.9</v>
          </cell>
          <cell r="W10">
            <v>55.82</v>
          </cell>
        </row>
        <row r="11">
          <cell r="C11">
            <v>42</v>
          </cell>
          <cell r="D11">
            <v>56</v>
          </cell>
          <cell r="E11">
            <v>86</v>
          </cell>
          <cell r="F11">
            <v>101</v>
          </cell>
          <cell r="G11">
            <v>98</v>
          </cell>
          <cell r="H11">
            <v>187</v>
          </cell>
          <cell r="I11">
            <v>285</v>
          </cell>
          <cell r="J11">
            <v>29.26</v>
          </cell>
          <cell r="K11">
            <v>31.88</v>
          </cell>
          <cell r="L11">
            <v>40.68</v>
          </cell>
          <cell r="M11">
            <v>43.46</v>
          </cell>
          <cell r="N11">
            <v>61.14</v>
          </cell>
          <cell r="O11">
            <v>84.14</v>
          </cell>
          <cell r="P11">
            <v>145.28</v>
          </cell>
          <cell r="Q11">
            <v>27.61</v>
          </cell>
          <cell r="R11">
            <v>29.8</v>
          </cell>
          <cell r="S11">
            <v>29</v>
          </cell>
          <cell r="T11">
            <v>29.17</v>
          </cell>
          <cell r="U11">
            <v>57.41</v>
          </cell>
          <cell r="V11">
            <v>58.17</v>
          </cell>
          <cell r="W11">
            <v>115.58</v>
          </cell>
        </row>
        <row r="12">
          <cell r="C12">
            <v>20</v>
          </cell>
          <cell r="D12">
            <v>21</v>
          </cell>
          <cell r="E12">
            <v>23</v>
          </cell>
          <cell r="F12">
            <v>31</v>
          </cell>
          <cell r="G12">
            <v>41</v>
          </cell>
          <cell r="H12">
            <v>54</v>
          </cell>
          <cell r="I12">
            <v>95</v>
          </cell>
          <cell r="J12">
            <v>15.6</v>
          </cell>
          <cell r="K12">
            <v>22.62</v>
          </cell>
          <cell r="L12">
            <v>22.8</v>
          </cell>
          <cell r="M12">
            <v>33.66</v>
          </cell>
          <cell r="N12">
            <v>38.22</v>
          </cell>
          <cell r="O12">
            <v>56.459999999999994</v>
          </cell>
          <cell r="P12">
            <v>94.67999999999999</v>
          </cell>
          <cell r="Q12">
            <v>27.4</v>
          </cell>
          <cell r="R12">
            <v>24.2</v>
          </cell>
          <cell r="S12">
            <v>24</v>
          </cell>
          <cell r="T12">
            <v>31.83</v>
          </cell>
          <cell r="U12">
            <v>51.599999999999994</v>
          </cell>
          <cell r="V12">
            <v>55.83</v>
          </cell>
          <cell r="W12">
            <v>107.42999999999999</v>
          </cell>
        </row>
        <row r="13">
          <cell r="C13">
            <v>255</v>
          </cell>
          <cell r="D13">
            <v>275</v>
          </cell>
          <cell r="E13">
            <v>330</v>
          </cell>
          <cell r="F13">
            <v>355</v>
          </cell>
          <cell r="G13">
            <v>530</v>
          </cell>
          <cell r="H13">
            <v>685</v>
          </cell>
          <cell r="I13">
            <v>1215</v>
          </cell>
          <cell r="J13">
            <v>225.89</v>
          </cell>
          <cell r="K13">
            <v>233.35</v>
          </cell>
          <cell r="L13">
            <v>260.93</v>
          </cell>
          <cell r="M13">
            <v>256.82</v>
          </cell>
          <cell r="N13">
            <v>459.24</v>
          </cell>
          <cell r="O13">
            <v>517.75</v>
          </cell>
          <cell r="P13">
            <v>976.99</v>
          </cell>
          <cell r="Q13">
            <v>248.33999999999997</v>
          </cell>
          <cell r="R13">
            <v>251.3</v>
          </cell>
          <cell r="S13">
            <v>260.9</v>
          </cell>
          <cell r="T13">
            <v>250.72999999999996</v>
          </cell>
          <cell r="U13">
            <v>499.64</v>
          </cell>
          <cell r="V13">
            <v>511.62999999999994</v>
          </cell>
          <cell r="W13">
            <v>1011.27</v>
          </cell>
        </row>
        <row r="16">
          <cell r="C16">
            <v>21</v>
          </cell>
          <cell r="D16">
            <v>32</v>
          </cell>
          <cell r="E16">
            <v>41</v>
          </cell>
          <cell r="F16">
            <v>51</v>
          </cell>
          <cell r="G16">
            <v>53</v>
          </cell>
          <cell r="H16">
            <v>92</v>
          </cell>
          <cell r="I16">
            <v>145</v>
          </cell>
          <cell r="J16">
            <v>23</v>
          </cell>
          <cell r="K16">
            <v>30.5</v>
          </cell>
          <cell r="L16">
            <v>30.4</v>
          </cell>
          <cell r="M16">
            <v>28</v>
          </cell>
          <cell r="N16">
            <v>53.5</v>
          </cell>
          <cell r="O16">
            <v>58.4</v>
          </cell>
          <cell r="P16">
            <v>111.9</v>
          </cell>
          <cell r="Q16">
            <v>43</v>
          </cell>
          <cell r="R16">
            <v>40.5</v>
          </cell>
          <cell r="S16">
            <v>38.8</v>
          </cell>
          <cell r="T16">
            <v>38.4</v>
          </cell>
          <cell r="U16">
            <v>83.5</v>
          </cell>
          <cell r="V16">
            <v>77.19999999999999</v>
          </cell>
          <cell r="W16">
            <v>160.7</v>
          </cell>
        </row>
      </sheetData>
      <sheetData sheetId="4">
        <row r="6">
          <cell r="C6">
            <v>65</v>
          </cell>
          <cell r="D6">
            <v>67</v>
          </cell>
          <cell r="E6">
            <v>68</v>
          </cell>
          <cell r="F6">
            <v>70</v>
          </cell>
          <cell r="G6">
            <v>132</v>
          </cell>
          <cell r="H6">
            <v>138</v>
          </cell>
          <cell r="I6">
            <v>270</v>
          </cell>
          <cell r="J6">
            <v>65.25</v>
          </cell>
          <cell r="K6">
            <v>64.96</v>
          </cell>
          <cell r="L6">
            <v>70.38</v>
          </cell>
          <cell r="M6">
            <v>71.84</v>
          </cell>
          <cell r="N6">
            <v>130.20999999999998</v>
          </cell>
          <cell r="O6">
            <v>142.22</v>
          </cell>
          <cell r="P6">
            <v>272.42999999999995</v>
          </cell>
          <cell r="Q6">
            <v>61.96</v>
          </cell>
          <cell r="R6">
            <v>63.9</v>
          </cell>
          <cell r="S6">
            <v>68.2</v>
          </cell>
          <cell r="T6">
            <v>65.93</v>
          </cell>
          <cell r="U6">
            <v>125.86</v>
          </cell>
          <cell r="V6">
            <v>134.13</v>
          </cell>
          <cell r="W6">
            <v>259.99</v>
          </cell>
        </row>
        <row r="7">
          <cell r="C7">
            <v>145</v>
          </cell>
          <cell r="D7">
            <v>148</v>
          </cell>
          <cell r="E7">
            <v>167</v>
          </cell>
          <cell r="F7">
            <v>180</v>
          </cell>
          <cell r="G7">
            <v>293</v>
          </cell>
          <cell r="H7">
            <v>347</v>
          </cell>
          <cell r="I7">
            <v>640</v>
          </cell>
          <cell r="J7">
            <v>109.49000000000001</v>
          </cell>
          <cell r="K7">
            <v>111.6</v>
          </cell>
          <cell r="L7">
            <v>134.15</v>
          </cell>
          <cell r="M7">
            <v>148.25999999999996</v>
          </cell>
          <cell r="N7">
            <v>221.08999999999997</v>
          </cell>
          <cell r="O7">
            <v>282.40999999999997</v>
          </cell>
          <cell r="P7">
            <v>503.5</v>
          </cell>
          <cell r="Q7">
            <v>87.17</v>
          </cell>
          <cell r="R7">
            <v>89.10000000000001</v>
          </cell>
          <cell r="S7">
            <v>101.69999999999999</v>
          </cell>
          <cell r="T7">
            <v>107.62</v>
          </cell>
          <cell r="U7">
            <v>176.27</v>
          </cell>
          <cell r="V7">
            <v>209.32</v>
          </cell>
          <cell r="W7">
            <v>385.59000000000003</v>
          </cell>
        </row>
        <row r="8">
          <cell r="C8">
            <v>82</v>
          </cell>
          <cell r="D8">
            <v>85</v>
          </cell>
          <cell r="E8">
            <v>94</v>
          </cell>
          <cell r="F8">
            <v>104</v>
          </cell>
          <cell r="G8">
            <v>167</v>
          </cell>
          <cell r="H8">
            <v>198</v>
          </cell>
          <cell r="I8">
            <v>365</v>
          </cell>
          <cell r="J8">
            <v>58.09</v>
          </cell>
          <cell r="K8">
            <v>66.72</v>
          </cell>
          <cell r="L8">
            <v>76.88</v>
          </cell>
          <cell r="M8">
            <v>86.36</v>
          </cell>
          <cell r="N8">
            <v>124.81</v>
          </cell>
          <cell r="O8">
            <v>163.24</v>
          </cell>
          <cell r="P8">
            <v>288.05</v>
          </cell>
          <cell r="Q8">
            <v>49.73</v>
          </cell>
          <cell r="R8">
            <v>51.1</v>
          </cell>
          <cell r="S8">
            <v>52</v>
          </cell>
          <cell r="T8">
            <v>57.57</v>
          </cell>
          <cell r="U8">
            <v>100.83</v>
          </cell>
          <cell r="V8">
            <v>109.57</v>
          </cell>
          <cell r="W8">
            <v>210.39999999999998</v>
          </cell>
        </row>
        <row r="9">
          <cell r="C9">
            <v>22</v>
          </cell>
          <cell r="D9">
            <v>23</v>
          </cell>
          <cell r="E9">
            <v>29</v>
          </cell>
          <cell r="F9">
            <v>31</v>
          </cell>
          <cell r="G9">
            <v>45</v>
          </cell>
          <cell r="H9">
            <v>60</v>
          </cell>
          <cell r="I9">
            <v>105</v>
          </cell>
          <cell r="J9">
            <v>16.28</v>
          </cell>
          <cell r="K9">
            <v>14.04</v>
          </cell>
          <cell r="L9">
            <v>14.61</v>
          </cell>
          <cell r="M9">
            <v>17.43</v>
          </cell>
          <cell r="N9">
            <v>30.32</v>
          </cell>
          <cell r="O9">
            <v>32.04</v>
          </cell>
          <cell r="P9">
            <v>62.36</v>
          </cell>
          <cell r="Q9">
            <v>10.8</v>
          </cell>
          <cell r="R9">
            <v>10.4</v>
          </cell>
          <cell r="S9">
            <v>16.3</v>
          </cell>
          <cell r="T9">
            <v>16.41</v>
          </cell>
          <cell r="U9">
            <v>21.200000000000003</v>
          </cell>
          <cell r="V9">
            <v>32.71</v>
          </cell>
          <cell r="W9">
            <v>53.910000000000004</v>
          </cell>
        </row>
        <row r="10">
          <cell r="C10">
            <v>40</v>
          </cell>
          <cell r="D10">
            <v>38</v>
          </cell>
          <cell r="E10">
            <v>41</v>
          </cell>
          <cell r="F10">
            <v>41</v>
          </cell>
          <cell r="G10">
            <v>78</v>
          </cell>
          <cell r="H10">
            <v>82</v>
          </cell>
          <cell r="I10">
            <v>160</v>
          </cell>
          <cell r="J10">
            <v>35.12</v>
          </cell>
          <cell r="K10">
            <v>30.61</v>
          </cell>
          <cell r="L10">
            <v>42.89</v>
          </cell>
          <cell r="M10">
            <v>42.73</v>
          </cell>
          <cell r="N10">
            <v>65.72999999999999</v>
          </cell>
          <cell r="O10">
            <v>85.62</v>
          </cell>
          <cell r="P10">
            <v>151.35</v>
          </cell>
          <cell r="Q10">
            <v>26.64</v>
          </cell>
          <cell r="R10">
            <v>26.2</v>
          </cell>
          <cell r="S10">
            <v>33.4</v>
          </cell>
          <cell r="T10">
            <v>32.36</v>
          </cell>
          <cell r="U10">
            <v>52.84</v>
          </cell>
          <cell r="V10">
            <v>65.75999999999999</v>
          </cell>
          <cell r="W10">
            <v>118.6</v>
          </cell>
        </row>
        <row r="11">
          <cell r="C11">
            <v>1</v>
          </cell>
          <cell r="D11">
            <v>2</v>
          </cell>
          <cell r="E11">
            <v>3</v>
          </cell>
          <cell r="F11">
            <v>4</v>
          </cell>
          <cell r="G11">
            <v>3</v>
          </cell>
          <cell r="H11">
            <v>7</v>
          </cell>
          <cell r="I11">
            <v>10</v>
          </cell>
          <cell r="K11">
            <v>0</v>
          </cell>
          <cell r="L11">
            <v>0</v>
          </cell>
          <cell r="M11">
            <v>1.32</v>
          </cell>
          <cell r="N11">
            <v>0</v>
          </cell>
          <cell r="O11">
            <v>1.32</v>
          </cell>
          <cell r="P11">
            <v>1.32</v>
          </cell>
          <cell r="Q11">
            <v>0</v>
          </cell>
          <cell r="R11">
            <v>0</v>
          </cell>
          <cell r="S11">
            <v>0</v>
          </cell>
          <cell r="T11">
            <v>0</v>
          </cell>
          <cell r="U11">
            <v>0</v>
          </cell>
          <cell r="V11">
            <v>0</v>
          </cell>
          <cell r="W11">
            <v>0</v>
          </cell>
        </row>
        <row r="12">
          <cell r="G12">
            <v>0</v>
          </cell>
          <cell r="H12">
            <v>0</v>
          </cell>
          <cell r="I12">
            <v>0</v>
          </cell>
          <cell r="K12">
            <v>0.23</v>
          </cell>
          <cell r="L12">
            <v>-0.23</v>
          </cell>
          <cell r="M12">
            <v>0.42</v>
          </cell>
          <cell r="N12">
            <v>0.23</v>
          </cell>
          <cell r="O12">
            <v>0.18999999999999997</v>
          </cell>
          <cell r="P12">
            <v>0.42</v>
          </cell>
          <cell r="Q12">
            <v>0</v>
          </cell>
          <cell r="R12">
            <v>1.4</v>
          </cell>
          <cell r="S12">
            <v>0</v>
          </cell>
          <cell r="T12">
            <v>1.28</v>
          </cell>
          <cell r="U12">
            <v>1.4</v>
          </cell>
          <cell r="V12">
            <v>1.28</v>
          </cell>
          <cell r="W12">
            <v>2.6799999999999997</v>
          </cell>
        </row>
        <row r="13">
          <cell r="C13">
            <v>210</v>
          </cell>
          <cell r="D13">
            <v>215</v>
          </cell>
          <cell r="E13">
            <v>235</v>
          </cell>
          <cell r="F13">
            <v>250</v>
          </cell>
          <cell r="G13">
            <v>425</v>
          </cell>
          <cell r="H13">
            <v>485</v>
          </cell>
          <cell r="I13">
            <v>910</v>
          </cell>
          <cell r="J13">
            <v>174.74</v>
          </cell>
          <cell r="K13">
            <v>176.56</v>
          </cell>
          <cell r="L13">
            <v>204.53</v>
          </cell>
          <cell r="M13">
            <v>220.09999999999997</v>
          </cell>
          <cell r="N13">
            <v>351.29999999999995</v>
          </cell>
          <cell r="O13">
            <v>424.63</v>
          </cell>
          <cell r="P13">
            <v>775.93</v>
          </cell>
          <cell r="Q13">
            <v>149.13</v>
          </cell>
          <cell r="R13">
            <v>153</v>
          </cell>
          <cell r="S13">
            <v>169.89999999999998</v>
          </cell>
          <cell r="T13">
            <v>173.55</v>
          </cell>
          <cell r="U13">
            <v>302.13</v>
          </cell>
          <cell r="V13">
            <v>343.45</v>
          </cell>
          <cell r="W13">
            <v>645.5799999999999</v>
          </cell>
        </row>
        <row r="16">
          <cell r="C16">
            <v>1</v>
          </cell>
          <cell r="D16">
            <v>2</v>
          </cell>
          <cell r="E16">
            <v>11</v>
          </cell>
          <cell r="F16">
            <v>16</v>
          </cell>
          <cell r="G16">
            <v>3</v>
          </cell>
          <cell r="H16">
            <v>27</v>
          </cell>
          <cell r="I16">
            <v>30</v>
          </cell>
          <cell r="J16">
            <v>0.7</v>
          </cell>
          <cell r="K16">
            <v>-8.4</v>
          </cell>
          <cell r="L16">
            <v>-3.7</v>
          </cell>
          <cell r="M16">
            <v>-8.2</v>
          </cell>
          <cell r="N16">
            <v>-7.7</v>
          </cell>
          <cell r="O16">
            <v>-11.899999999999999</v>
          </cell>
          <cell r="P16">
            <v>-19.599999999999998</v>
          </cell>
          <cell r="Q16">
            <v>-2.8</v>
          </cell>
          <cell r="R16">
            <v>-4.3</v>
          </cell>
          <cell r="S16">
            <v>2.5</v>
          </cell>
          <cell r="T16">
            <v>-4.2</v>
          </cell>
          <cell r="U16">
            <v>-7.1</v>
          </cell>
          <cell r="V16">
            <v>-1.7000000000000002</v>
          </cell>
          <cell r="W16">
            <v>-8.8</v>
          </cell>
        </row>
      </sheetData>
      <sheetData sheetId="5">
        <row r="6">
          <cell r="C6">
            <v>144</v>
          </cell>
          <cell r="D6">
            <v>205</v>
          </cell>
          <cell r="E6">
            <v>263</v>
          </cell>
          <cell r="F6">
            <v>338</v>
          </cell>
          <cell r="G6">
            <v>349</v>
          </cell>
          <cell r="H6">
            <v>601</v>
          </cell>
          <cell r="I6">
            <v>950</v>
          </cell>
          <cell r="J6">
            <v>152.41</v>
          </cell>
          <cell r="K6">
            <v>181.94</v>
          </cell>
          <cell r="L6">
            <v>180.83</v>
          </cell>
          <cell r="M6">
            <v>389.52</v>
          </cell>
          <cell r="N6">
            <v>334.35</v>
          </cell>
          <cell r="O6">
            <v>570.35</v>
          </cell>
          <cell r="P6">
            <v>904.7</v>
          </cell>
          <cell r="Q6">
            <v>239.25</v>
          </cell>
          <cell r="R6">
            <v>301.6</v>
          </cell>
          <cell r="S6">
            <v>211.1</v>
          </cell>
          <cell r="T6">
            <v>334.24</v>
          </cell>
          <cell r="U6">
            <v>540.85</v>
          </cell>
          <cell r="V6">
            <v>545.34</v>
          </cell>
          <cell r="W6">
            <v>1086.19</v>
          </cell>
        </row>
        <row r="7">
          <cell r="C7">
            <v>6</v>
          </cell>
          <cell r="D7">
            <v>10</v>
          </cell>
          <cell r="E7">
            <v>7</v>
          </cell>
          <cell r="F7">
            <v>17</v>
          </cell>
          <cell r="G7">
            <v>16</v>
          </cell>
          <cell r="H7">
            <v>24</v>
          </cell>
          <cell r="I7">
            <v>40</v>
          </cell>
          <cell r="J7">
            <v>3.38</v>
          </cell>
          <cell r="K7">
            <v>2.18</v>
          </cell>
          <cell r="L7">
            <v>1.67</v>
          </cell>
          <cell r="M7">
            <v>6.11</v>
          </cell>
          <cell r="N7">
            <v>5.56</v>
          </cell>
          <cell r="O7">
            <v>7.78</v>
          </cell>
          <cell r="P7">
            <v>13.34</v>
          </cell>
          <cell r="Q7">
            <v>25.48</v>
          </cell>
          <cell r="R7">
            <v>22.4</v>
          </cell>
          <cell r="S7">
            <v>0.6</v>
          </cell>
          <cell r="T7">
            <v>17.380000000000003</v>
          </cell>
          <cell r="U7">
            <v>47.879999999999995</v>
          </cell>
          <cell r="V7">
            <v>17.980000000000004</v>
          </cell>
          <cell r="W7">
            <v>65.86</v>
          </cell>
        </row>
        <row r="8">
          <cell r="C8">
            <v>1</v>
          </cell>
          <cell r="D8">
            <v>1</v>
          </cell>
          <cell r="E8">
            <v>1</v>
          </cell>
          <cell r="F8">
            <v>2</v>
          </cell>
          <cell r="G8">
            <v>2</v>
          </cell>
          <cell r="H8">
            <v>3</v>
          </cell>
          <cell r="I8">
            <v>5</v>
          </cell>
          <cell r="J8">
            <v>0.47</v>
          </cell>
          <cell r="K8">
            <v>0.46</v>
          </cell>
          <cell r="L8">
            <v>0.47</v>
          </cell>
          <cell r="M8">
            <v>0.45</v>
          </cell>
          <cell r="N8">
            <v>0.9299999999999999</v>
          </cell>
          <cell r="O8">
            <v>0.9199999999999999</v>
          </cell>
          <cell r="P8">
            <v>1.8499999999999999</v>
          </cell>
          <cell r="Q8">
            <v>0.46</v>
          </cell>
          <cell r="R8">
            <v>1</v>
          </cell>
          <cell r="S8">
            <v>0.5</v>
          </cell>
          <cell r="T8">
            <v>-0.04</v>
          </cell>
          <cell r="U8">
            <v>1.46</v>
          </cell>
          <cell r="V8">
            <v>0.46</v>
          </cell>
          <cell r="W8">
            <v>1.92</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1.85</v>
          </cell>
          <cell r="R9">
            <v>1.9</v>
          </cell>
          <cell r="S9">
            <v>0</v>
          </cell>
          <cell r="T9">
            <v>0.06999999999999984</v>
          </cell>
          <cell r="U9">
            <v>3.75</v>
          </cell>
          <cell r="V9">
            <v>0.06999999999999984</v>
          </cell>
          <cell r="W9">
            <v>3.82</v>
          </cell>
        </row>
        <row r="10">
          <cell r="C10">
            <v>0</v>
          </cell>
          <cell r="D10">
            <v>0</v>
          </cell>
          <cell r="E10">
            <v>0</v>
          </cell>
          <cell r="F10">
            <v>0</v>
          </cell>
          <cell r="G10">
            <v>0</v>
          </cell>
          <cell r="H10">
            <v>0</v>
          </cell>
          <cell r="I10">
            <v>0</v>
          </cell>
          <cell r="J10">
            <v>0</v>
          </cell>
          <cell r="K10">
            <v>0</v>
          </cell>
          <cell r="L10">
            <v>0</v>
          </cell>
          <cell r="M10">
            <v>0.02</v>
          </cell>
          <cell r="N10">
            <v>0</v>
          </cell>
          <cell r="O10">
            <v>0.02</v>
          </cell>
          <cell r="P10">
            <v>0.02</v>
          </cell>
          <cell r="Q10">
            <v>0.02</v>
          </cell>
          <cell r="R10">
            <v>0</v>
          </cell>
          <cell r="S10">
            <v>0</v>
          </cell>
          <cell r="T10">
            <v>0.1</v>
          </cell>
          <cell r="U10">
            <v>0.02</v>
          </cell>
          <cell r="V10">
            <v>0.1</v>
          </cell>
          <cell r="W10">
            <v>0.12000000000000001</v>
          </cell>
        </row>
        <row r="11">
          <cell r="C11">
            <v>0</v>
          </cell>
          <cell r="D11">
            <v>0</v>
          </cell>
          <cell r="E11">
            <v>0</v>
          </cell>
          <cell r="F11">
            <v>0</v>
          </cell>
          <cell r="G11">
            <v>0</v>
          </cell>
          <cell r="H11">
            <v>0</v>
          </cell>
          <cell r="I11">
            <v>0</v>
          </cell>
          <cell r="J11">
            <v>0.01</v>
          </cell>
          <cell r="K11">
            <v>0.01</v>
          </cell>
          <cell r="L11">
            <v>0</v>
          </cell>
          <cell r="M11">
            <v>0.02</v>
          </cell>
          <cell r="N11">
            <v>0.02</v>
          </cell>
          <cell r="O11">
            <v>0.02</v>
          </cell>
          <cell r="P11">
            <v>0.04</v>
          </cell>
          <cell r="Q11">
            <v>0.05</v>
          </cell>
          <cell r="R11">
            <v>0</v>
          </cell>
          <cell r="S11">
            <v>0.1</v>
          </cell>
          <cell r="T11">
            <v>-0.01</v>
          </cell>
          <cell r="U11">
            <v>0.05</v>
          </cell>
          <cell r="V11">
            <v>0.09000000000000001</v>
          </cell>
          <cell r="W11">
            <v>0.14</v>
          </cell>
        </row>
        <row r="12">
          <cell r="C12">
            <v>5</v>
          </cell>
          <cell r="D12">
            <v>9</v>
          </cell>
          <cell r="E12">
            <v>6</v>
          </cell>
          <cell r="F12">
            <v>15</v>
          </cell>
          <cell r="G12">
            <v>14</v>
          </cell>
          <cell r="H12">
            <v>21</v>
          </cell>
          <cell r="I12">
            <v>35</v>
          </cell>
          <cell r="J12">
            <v>2.9</v>
          </cell>
          <cell r="K12">
            <v>1.71</v>
          </cell>
          <cell r="L12">
            <v>1.2</v>
          </cell>
          <cell r="M12">
            <v>5.62</v>
          </cell>
          <cell r="N12">
            <v>4.609999999999999</v>
          </cell>
          <cell r="O12">
            <v>6.82</v>
          </cell>
          <cell r="P12">
            <v>11.43</v>
          </cell>
          <cell r="Q12">
            <v>23.1</v>
          </cell>
          <cell r="R12">
            <v>19.5</v>
          </cell>
          <cell r="S12">
            <v>0</v>
          </cell>
          <cell r="T12">
            <v>17.26</v>
          </cell>
          <cell r="U12">
            <v>42.6</v>
          </cell>
          <cell r="V12">
            <v>17.26</v>
          </cell>
          <cell r="W12">
            <v>59.86</v>
          </cell>
        </row>
        <row r="13">
          <cell r="C13">
            <v>150</v>
          </cell>
          <cell r="D13">
            <v>215</v>
          </cell>
          <cell r="E13">
            <v>270</v>
          </cell>
          <cell r="F13">
            <v>355</v>
          </cell>
          <cell r="G13">
            <v>365</v>
          </cell>
          <cell r="H13">
            <v>625</v>
          </cell>
          <cell r="I13">
            <v>990</v>
          </cell>
          <cell r="J13">
            <v>155.79</v>
          </cell>
          <cell r="K13">
            <v>184.12</v>
          </cell>
          <cell r="L13">
            <v>182.5</v>
          </cell>
          <cell r="M13">
            <v>395.63</v>
          </cell>
          <cell r="N13">
            <v>339.91</v>
          </cell>
          <cell r="O13">
            <v>578.13</v>
          </cell>
          <cell r="P13">
            <v>918.0400000000001</v>
          </cell>
          <cell r="Q13">
            <v>264.73</v>
          </cell>
          <cell r="R13">
            <v>324</v>
          </cell>
          <cell r="S13">
            <v>211.7</v>
          </cell>
          <cell r="T13">
            <v>351.62</v>
          </cell>
          <cell r="U13">
            <v>588.73</v>
          </cell>
          <cell r="V13">
            <v>563.3199999999999</v>
          </cell>
          <cell r="W13">
            <v>1152.05</v>
          </cell>
        </row>
        <row r="16">
          <cell r="C16">
            <v>-30</v>
          </cell>
          <cell r="D16">
            <v>5</v>
          </cell>
          <cell r="E16">
            <v>32</v>
          </cell>
          <cell r="F16">
            <v>53</v>
          </cell>
          <cell r="G16">
            <v>-25</v>
          </cell>
          <cell r="H16">
            <v>85</v>
          </cell>
          <cell r="I16">
            <v>60</v>
          </cell>
          <cell r="J16">
            <v>-18.6</v>
          </cell>
          <cell r="K16">
            <v>-5.8</v>
          </cell>
          <cell r="L16">
            <v>-1.6</v>
          </cell>
          <cell r="M16">
            <v>70.3</v>
          </cell>
          <cell r="N16">
            <v>-24.400000000000002</v>
          </cell>
          <cell r="O16">
            <v>68.7</v>
          </cell>
          <cell r="P16">
            <v>44.3</v>
          </cell>
          <cell r="Q16">
            <v>1.2</v>
          </cell>
          <cell r="R16">
            <v>36.2</v>
          </cell>
          <cell r="S16">
            <v>12.2</v>
          </cell>
          <cell r="T16">
            <v>14.7</v>
          </cell>
          <cell r="U16">
            <v>37.400000000000006</v>
          </cell>
          <cell r="V16">
            <v>26.9</v>
          </cell>
          <cell r="W16">
            <v>64.30000000000001</v>
          </cell>
        </row>
      </sheetData>
      <sheetData sheetId="6">
        <row r="6">
          <cell r="C6">
            <v>80</v>
          </cell>
          <cell r="D6">
            <v>84</v>
          </cell>
          <cell r="E6">
            <v>93</v>
          </cell>
          <cell r="F6">
            <v>78</v>
          </cell>
          <cell r="G6">
            <v>164</v>
          </cell>
          <cell r="H6">
            <v>171</v>
          </cell>
          <cell r="I6">
            <v>335</v>
          </cell>
          <cell r="J6">
            <v>63.24</v>
          </cell>
          <cell r="K6">
            <v>79.31</v>
          </cell>
          <cell r="L6">
            <v>89.82</v>
          </cell>
          <cell r="M6">
            <v>70.97</v>
          </cell>
          <cell r="N6">
            <v>142.55</v>
          </cell>
          <cell r="O6">
            <v>160.79</v>
          </cell>
          <cell r="P6">
            <v>303.34000000000003</v>
          </cell>
          <cell r="Q6">
            <v>58.81</v>
          </cell>
          <cell r="R6">
            <v>55</v>
          </cell>
          <cell r="S6">
            <v>68.8</v>
          </cell>
          <cell r="T6">
            <v>47.9</v>
          </cell>
          <cell r="U6">
            <v>113.81</v>
          </cell>
          <cell r="V6">
            <v>116.69999999999999</v>
          </cell>
          <cell r="W6">
            <v>230.51</v>
          </cell>
        </row>
        <row r="7">
          <cell r="C7">
            <v>70</v>
          </cell>
          <cell r="D7">
            <v>76</v>
          </cell>
          <cell r="E7">
            <v>87</v>
          </cell>
          <cell r="F7">
            <v>97</v>
          </cell>
          <cell r="G7">
            <v>146</v>
          </cell>
          <cell r="H7">
            <v>184</v>
          </cell>
          <cell r="I7">
            <v>330</v>
          </cell>
          <cell r="J7">
            <v>60.71</v>
          </cell>
          <cell r="K7">
            <v>72.24</v>
          </cell>
          <cell r="L7">
            <v>83.32000000000001</v>
          </cell>
          <cell r="M7">
            <v>91.29000000000002</v>
          </cell>
          <cell r="N7">
            <v>132.95</v>
          </cell>
          <cell r="O7">
            <v>174.60999999999999</v>
          </cell>
          <cell r="P7">
            <v>308.21</v>
          </cell>
          <cell r="Q7">
            <v>64.96</v>
          </cell>
          <cell r="R7">
            <v>60.2</v>
          </cell>
          <cell r="S7">
            <v>78.10000000000001</v>
          </cell>
          <cell r="T7">
            <v>72.06</v>
          </cell>
          <cell r="U7">
            <v>125.16</v>
          </cell>
          <cell r="V7">
            <v>150.16000000000003</v>
          </cell>
          <cell r="W7">
            <v>275.32000000000005</v>
          </cell>
        </row>
        <row r="8">
          <cell r="C8">
            <v>35</v>
          </cell>
          <cell r="D8">
            <v>38</v>
          </cell>
          <cell r="E8">
            <v>41</v>
          </cell>
          <cell r="F8">
            <v>46</v>
          </cell>
          <cell r="G8">
            <v>73</v>
          </cell>
          <cell r="H8">
            <v>87</v>
          </cell>
          <cell r="I8">
            <v>160</v>
          </cell>
          <cell r="J8">
            <v>28.63</v>
          </cell>
          <cell r="K8">
            <v>38.9</v>
          </cell>
          <cell r="L8">
            <v>42.22</v>
          </cell>
          <cell r="M8">
            <v>44.25</v>
          </cell>
          <cell r="N8">
            <v>67.53</v>
          </cell>
          <cell r="O8">
            <v>86.47</v>
          </cell>
          <cell r="P8">
            <v>154</v>
          </cell>
          <cell r="Q8">
            <v>35.48</v>
          </cell>
          <cell r="R8">
            <v>32.8</v>
          </cell>
          <cell r="S8">
            <v>42.8</v>
          </cell>
          <cell r="T8">
            <v>34.82</v>
          </cell>
          <cell r="U8">
            <v>68.28</v>
          </cell>
          <cell r="V8">
            <v>77.62</v>
          </cell>
          <cell r="W8">
            <v>145.9</v>
          </cell>
        </row>
        <row r="9">
          <cell r="C9">
            <v>22</v>
          </cell>
          <cell r="D9">
            <v>23</v>
          </cell>
          <cell r="E9">
            <v>32</v>
          </cell>
          <cell r="F9">
            <v>33</v>
          </cell>
          <cell r="G9">
            <v>45</v>
          </cell>
          <cell r="H9">
            <v>65</v>
          </cell>
          <cell r="I9">
            <v>110</v>
          </cell>
          <cell r="J9">
            <v>19.56</v>
          </cell>
          <cell r="K9">
            <v>22.33</v>
          </cell>
          <cell r="L9">
            <v>29.81</v>
          </cell>
          <cell r="M9">
            <v>34.12</v>
          </cell>
          <cell r="N9">
            <v>41.89</v>
          </cell>
          <cell r="O9">
            <v>63.92999999999999</v>
          </cell>
          <cell r="P9">
            <v>105.82</v>
          </cell>
          <cell r="Q9">
            <v>18.33</v>
          </cell>
          <cell r="R9">
            <v>18.2</v>
          </cell>
          <cell r="S9">
            <v>25.7</v>
          </cell>
          <cell r="T9">
            <v>26.37</v>
          </cell>
          <cell r="U9">
            <v>36.53</v>
          </cell>
          <cell r="V9">
            <v>52.07</v>
          </cell>
          <cell r="W9">
            <v>88.6</v>
          </cell>
        </row>
        <row r="10">
          <cell r="C10">
            <v>3</v>
          </cell>
          <cell r="D10">
            <v>4</v>
          </cell>
          <cell r="E10">
            <v>3</v>
          </cell>
          <cell r="F10">
            <v>5</v>
          </cell>
          <cell r="G10">
            <v>7</v>
          </cell>
          <cell r="H10">
            <v>8</v>
          </cell>
          <cell r="I10">
            <v>15</v>
          </cell>
          <cell r="J10">
            <v>4.92</v>
          </cell>
          <cell r="K10">
            <v>3.54</v>
          </cell>
          <cell r="L10">
            <v>3.95</v>
          </cell>
          <cell r="M10">
            <v>3.9</v>
          </cell>
          <cell r="N10">
            <v>8.46</v>
          </cell>
          <cell r="O10">
            <v>7.85</v>
          </cell>
          <cell r="P10">
            <v>16.310000000000002</v>
          </cell>
          <cell r="Q10">
            <v>3.55</v>
          </cell>
          <cell r="R10">
            <v>3.7</v>
          </cell>
          <cell r="S10">
            <v>3.4</v>
          </cell>
          <cell r="T10">
            <v>3.38</v>
          </cell>
          <cell r="U10">
            <v>7.25</v>
          </cell>
          <cell r="V10">
            <v>6.779999999999999</v>
          </cell>
          <cell r="W10">
            <v>14.03</v>
          </cell>
        </row>
        <row r="11">
          <cell r="C11">
            <v>9</v>
          </cell>
          <cell r="D11">
            <v>10</v>
          </cell>
          <cell r="E11">
            <v>10</v>
          </cell>
          <cell r="F11">
            <v>11</v>
          </cell>
          <cell r="G11">
            <v>19</v>
          </cell>
          <cell r="H11">
            <v>21</v>
          </cell>
          <cell r="I11">
            <v>40</v>
          </cell>
          <cell r="J11">
            <v>7.1</v>
          </cell>
          <cell r="K11">
            <v>7.02</v>
          </cell>
          <cell r="L11">
            <v>6.84</v>
          </cell>
          <cell r="M11">
            <v>8.12</v>
          </cell>
          <cell r="N11">
            <v>14.12</v>
          </cell>
          <cell r="O11">
            <v>14.959999999999999</v>
          </cell>
          <cell r="P11">
            <v>29.08</v>
          </cell>
          <cell r="Q11">
            <v>7.3</v>
          </cell>
          <cell r="R11">
            <v>5.2</v>
          </cell>
          <cell r="S11">
            <v>6.2</v>
          </cell>
          <cell r="T11">
            <v>6.79</v>
          </cell>
          <cell r="U11">
            <v>12.5</v>
          </cell>
          <cell r="V11">
            <v>12.99</v>
          </cell>
          <cell r="W11">
            <v>25.490000000000002</v>
          </cell>
        </row>
        <row r="12">
          <cell r="C12">
            <v>1</v>
          </cell>
          <cell r="D12">
            <v>1</v>
          </cell>
          <cell r="E12">
            <v>1</v>
          </cell>
          <cell r="F12">
            <v>2</v>
          </cell>
          <cell r="G12">
            <v>2</v>
          </cell>
          <cell r="H12">
            <v>3</v>
          </cell>
          <cell r="I12">
            <v>5</v>
          </cell>
          <cell r="J12">
            <v>0.5</v>
          </cell>
          <cell r="K12">
            <v>0.45</v>
          </cell>
          <cell r="L12">
            <v>0.5</v>
          </cell>
          <cell r="M12">
            <v>0.9</v>
          </cell>
          <cell r="N12">
            <v>0.95</v>
          </cell>
          <cell r="O12">
            <v>1.4</v>
          </cell>
          <cell r="P12">
            <v>3</v>
          </cell>
          <cell r="Q12">
            <v>0.3</v>
          </cell>
          <cell r="R12">
            <v>0.3</v>
          </cell>
          <cell r="S12">
            <v>0</v>
          </cell>
          <cell r="T12">
            <v>0.7</v>
          </cell>
          <cell r="U12">
            <v>0.6</v>
          </cell>
          <cell r="V12">
            <v>0.7</v>
          </cell>
          <cell r="W12">
            <v>1.2999999999999998</v>
          </cell>
        </row>
        <row r="13">
          <cell r="C13">
            <v>150</v>
          </cell>
          <cell r="D13">
            <v>160</v>
          </cell>
          <cell r="E13">
            <v>180</v>
          </cell>
          <cell r="F13">
            <v>175</v>
          </cell>
          <cell r="G13">
            <v>310</v>
          </cell>
          <cell r="H13">
            <v>355</v>
          </cell>
          <cell r="I13">
            <v>665</v>
          </cell>
          <cell r="J13">
            <v>123.95</v>
          </cell>
          <cell r="K13">
            <v>151.55</v>
          </cell>
          <cell r="L13">
            <v>173.14</v>
          </cell>
          <cell r="M13">
            <v>162.26000000000002</v>
          </cell>
          <cell r="N13">
            <v>275.5</v>
          </cell>
          <cell r="O13">
            <v>335.4</v>
          </cell>
          <cell r="P13">
            <v>610.9</v>
          </cell>
          <cell r="Q13">
            <v>123.77</v>
          </cell>
          <cell r="R13">
            <v>115.2</v>
          </cell>
          <cell r="S13">
            <v>146.9</v>
          </cell>
          <cell r="T13">
            <v>119.96000000000001</v>
          </cell>
          <cell r="U13">
            <v>238.97</v>
          </cell>
          <cell r="V13">
            <v>266.86</v>
          </cell>
          <cell r="W13">
            <v>505.83000000000004</v>
          </cell>
        </row>
        <row r="16">
          <cell r="C16">
            <v>11</v>
          </cell>
          <cell r="D16">
            <v>19</v>
          </cell>
          <cell r="E16">
            <v>27</v>
          </cell>
          <cell r="F16">
            <v>28</v>
          </cell>
          <cell r="G16">
            <v>30</v>
          </cell>
          <cell r="H16">
            <v>55</v>
          </cell>
          <cell r="I16">
            <v>85</v>
          </cell>
          <cell r="J16">
            <v>15.5</v>
          </cell>
          <cell r="K16">
            <v>15.2</v>
          </cell>
          <cell r="L16">
            <v>33.7</v>
          </cell>
          <cell r="M16">
            <v>22.1</v>
          </cell>
          <cell r="N16">
            <v>30.7</v>
          </cell>
          <cell r="O16">
            <v>55.800000000000004</v>
          </cell>
          <cell r="P16">
            <v>86.5</v>
          </cell>
          <cell r="Q16">
            <v>23.2</v>
          </cell>
          <cell r="R16">
            <v>6.8</v>
          </cell>
          <cell r="S16">
            <v>29.3</v>
          </cell>
          <cell r="T16">
            <v>16.9</v>
          </cell>
          <cell r="U16">
            <v>30</v>
          </cell>
          <cell r="V16">
            <v>46.2</v>
          </cell>
          <cell r="W16">
            <v>76.2</v>
          </cell>
        </row>
      </sheetData>
      <sheetData sheetId="7">
        <row r="6">
          <cell r="C6">
            <v>50</v>
          </cell>
          <cell r="D6">
            <v>50</v>
          </cell>
          <cell r="E6">
            <v>75</v>
          </cell>
          <cell r="F6">
            <v>65</v>
          </cell>
          <cell r="G6">
            <v>100</v>
          </cell>
          <cell r="H6">
            <v>140</v>
          </cell>
          <cell r="I6">
            <v>240</v>
          </cell>
          <cell r="J6">
            <v>57.93</v>
          </cell>
          <cell r="K6">
            <v>65.5</v>
          </cell>
          <cell r="L6">
            <v>64.8</v>
          </cell>
          <cell r="M6">
            <v>68.02</v>
          </cell>
          <cell r="N6">
            <v>123.43</v>
          </cell>
          <cell r="O6">
            <v>132.82</v>
          </cell>
          <cell r="P6">
            <v>256.25</v>
          </cell>
          <cell r="Q6">
            <v>52.81</v>
          </cell>
          <cell r="R6">
            <v>66.9</v>
          </cell>
          <cell r="S6">
            <v>77.5</v>
          </cell>
          <cell r="T6">
            <v>67.04</v>
          </cell>
          <cell r="U6">
            <v>119.71000000000001</v>
          </cell>
          <cell r="V6">
            <v>144.54000000000002</v>
          </cell>
          <cell r="W6">
            <v>264.25</v>
          </cell>
        </row>
        <row r="7">
          <cell r="C7">
            <v>0</v>
          </cell>
          <cell r="D7">
            <v>0</v>
          </cell>
          <cell r="E7">
            <v>0</v>
          </cell>
          <cell r="F7">
            <v>0</v>
          </cell>
          <cell r="G7">
            <v>0</v>
          </cell>
          <cell r="H7">
            <v>0</v>
          </cell>
          <cell r="I7">
            <v>0</v>
          </cell>
          <cell r="J7">
            <v>0</v>
          </cell>
          <cell r="K7">
            <v>1.52</v>
          </cell>
          <cell r="L7">
            <v>0.91</v>
          </cell>
          <cell r="M7">
            <v>0.71</v>
          </cell>
          <cell r="N7">
            <v>1.52</v>
          </cell>
          <cell r="O7">
            <v>1.62</v>
          </cell>
          <cell r="P7">
            <v>3.1399999999999997</v>
          </cell>
          <cell r="Q7">
            <v>0.73</v>
          </cell>
          <cell r="R7">
            <v>0.7</v>
          </cell>
          <cell r="S7">
            <v>2.9000000000000004</v>
          </cell>
          <cell r="T7">
            <v>-0.72</v>
          </cell>
          <cell r="U7">
            <v>1.43</v>
          </cell>
          <cell r="V7">
            <v>2.1800000000000006</v>
          </cell>
          <cell r="W7">
            <v>3.6100000000000003</v>
          </cell>
        </row>
        <row r="8">
          <cell r="C8">
            <v>0</v>
          </cell>
          <cell r="D8">
            <v>0</v>
          </cell>
          <cell r="E8">
            <v>0</v>
          </cell>
          <cell r="F8">
            <v>0</v>
          </cell>
          <cell r="G8">
            <v>0</v>
          </cell>
          <cell r="H8">
            <v>0</v>
          </cell>
          <cell r="I8">
            <v>0</v>
          </cell>
          <cell r="J8">
            <v>0</v>
          </cell>
          <cell r="K8">
            <v>0</v>
          </cell>
          <cell r="L8">
            <v>0.01</v>
          </cell>
          <cell r="M8">
            <v>-0.01</v>
          </cell>
          <cell r="N8">
            <v>0</v>
          </cell>
          <cell r="O8">
            <v>0</v>
          </cell>
          <cell r="P8">
            <v>0</v>
          </cell>
          <cell r="Q8">
            <v>0</v>
          </cell>
          <cell r="R8">
            <v>-0.9</v>
          </cell>
          <cell r="S8">
            <v>0.4</v>
          </cell>
          <cell r="T8">
            <v>0.31</v>
          </cell>
          <cell r="U8">
            <v>-0.9</v>
          </cell>
          <cell r="V8">
            <v>0.71</v>
          </cell>
          <cell r="W8">
            <v>-0.19000000000000006</v>
          </cell>
        </row>
        <row r="9">
          <cell r="C9">
            <v>0</v>
          </cell>
          <cell r="D9">
            <v>0</v>
          </cell>
          <cell r="E9">
            <v>0</v>
          </cell>
          <cell r="F9">
            <v>0</v>
          </cell>
          <cell r="G9">
            <v>0</v>
          </cell>
          <cell r="H9">
            <v>0</v>
          </cell>
          <cell r="I9">
            <v>0</v>
          </cell>
          <cell r="J9">
            <v>0</v>
          </cell>
          <cell r="K9">
            <v>0.04</v>
          </cell>
          <cell r="L9">
            <v>0.04</v>
          </cell>
          <cell r="M9">
            <v>0</v>
          </cell>
          <cell r="N9">
            <v>0.04</v>
          </cell>
          <cell r="O9">
            <v>0.04</v>
          </cell>
          <cell r="P9">
            <v>0.08</v>
          </cell>
          <cell r="Q9">
            <v>0</v>
          </cell>
          <cell r="R9">
            <v>0</v>
          </cell>
          <cell r="S9">
            <v>-1.2</v>
          </cell>
          <cell r="T9">
            <v>1.14</v>
          </cell>
          <cell r="U9">
            <v>0</v>
          </cell>
          <cell r="V9">
            <v>-0.06000000000000005</v>
          </cell>
          <cell r="W9">
            <v>-0.06000000000000005</v>
          </cell>
        </row>
        <row r="10">
          <cell r="C10">
            <v>0</v>
          </cell>
          <cell r="D10">
            <v>0</v>
          </cell>
          <cell r="E10">
            <v>0</v>
          </cell>
          <cell r="F10">
            <v>0</v>
          </cell>
          <cell r="G10">
            <v>0</v>
          </cell>
          <cell r="H10">
            <v>0</v>
          </cell>
          <cell r="I10">
            <v>0</v>
          </cell>
          <cell r="J10">
            <v>0</v>
          </cell>
          <cell r="K10">
            <v>0.04</v>
          </cell>
          <cell r="L10">
            <v>-0.04</v>
          </cell>
          <cell r="M10">
            <v>0.11</v>
          </cell>
          <cell r="N10">
            <v>0.04</v>
          </cell>
          <cell r="O10">
            <v>0.07</v>
          </cell>
          <cell r="P10">
            <v>0.11000000000000001</v>
          </cell>
          <cell r="Q10">
            <v>0</v>
          </cell>
          <cell r="R10">
            <v>0.4</v>
          </cell>
          <cell r="S10">
            <v>3</v>
          </cell>
          <cell r="T10">
            <v>-3.4</v>
          </cell>
          <cell r="U10">
            <v>0.4</v>
          </cell>
          <cell r="V10">
            <v>-0.3999999999999999</v>
          </cell>
          <cell r="W10">
            <v>0</v>
          </cell>
        </row>
        <row r="11">
          <cell r="C11">
            <v>0</v>
          </cell>
          <cell r="D11">
            <v>0</v>
          </cell>
          <cell r="E11">
            <v>0</v>
          </cell>
          <cell r="F11">
            <v>0</v>
          </cell>
          <cell r="G11">
            <v>0</v>
          </cell>
          <cell r="H11">
            <v>0</v>
          </cell>
          <cell r="I11">
            <v>0</v>
          </cell>
          <cell r="J11">
            <v>0</v>
          </cell>
          <cell r="K11">
            <v>0.91</v>
          </cell>
          <cell r="L11">
            <v>0.8</v>
          </cell>
          <cell r="M11">
            <v>0.19</v>
          </cell>
          <cell r="N11">
            <v>0.91</v>
          </cell>
          <cell r="O11">
            <v>0.99</v>
          </cell>
          <cell r="P11">
            <v>1.9</v>
          </cell>
          <cell r="Q11">
            <v>0.73</v>
          </cell>
          <cell r="R11">
            <v>0.6</v>
          </cell>
          <cell r="S11">
            <v>0.7</v>
          </cell>
          <cell r="T11">
            <v>0.52</v>
          </cell>
          <cell r="U11">
            <v>1.33</v>
          </cell>
          <cell r="V11">
            <v>1.22</v>
          </cell>
          <cell r="W11">
            <v>2.55</v>
          </cell>
        </row>
        <row r="12">
          <cell r="C12">
            <v>0</v>
          </cell>
          <cell r="D12">
            <v>0</v>
          </cell>
          <cell r="E12">
            <v>0</v>
          </cell>
          <cell r="F12">
            <v>0</v>
          </cell>
          <cell r="G12">
            <v>0</v>
          </cell>
          <cell r="H12">
            <v>0</v>
          </cell>
          <cell r="I12">
            <v>0</v>
          </cell>
          <cell r="J12">
            <v>0</v>
          </cell>
          <cell r="K12">
            <v>0.53</v>
          </cell>
          <cell r="L12">
            <v>0.1</v>
          </cell>
          <cell r="M12">
            <v>0.42</v>
          </cell>
          <cell r="N12">
            <v>0.53</v>
          </cell>
          <cell r="O12">
            <v>0.52</v>
          </cell>
          <cell r="P12">
            <v>1.05</v>
          </cell>
          <cell r="Q12">
            <v>0</v>
          </cell>
          <cell r="R12">
            <v>0.6</v>
          </cell>
          <cell r="S12">
            <v>0</v>
          </cell>
          <cell r="T12">
            <v>0.71</v>
          </cell>
          <cell r="U12">
            <v>0.6</v>
          </cell>
          <cell r="V12">
            <v>0.71</v>
          </cell>
          <cell r="W12">
            <v>1.31</v>
          </cell>
        </row>
        <row r="13">
          <cell r="C13">
            <v>50</v>
          </cell>
          <cell r="D13">
            <v>50</v>
          </cell>
          <cell r="E13">
            <v>75</v>
          </cell>
          <cell r="F13">
            <v>65</v>
          </cell>
          <cell r="G13">
            <v>100</v>
          </cell>
          <cell r="H13">
            <v>140</v>
          </cell>
          <cell r="I13">
            <v>240</v>
          </cell>
          <cell r="J13">
            <v>57.93</v>
          </cell>
          <cell r="K13">
            <v>67.02</v>
          </cell>
          <cell r="L13">
            <v>65.71</v>
          </cell>
          <cell r="M13">
            <v>68.72999999999999</v>
          </cell>
          <cell r="N13">
            <v>124.95</v>
          </cell>
          <cell r="O13">
            <v>134.44</v>
          </cell>
          <cell r="P13">
            <v>259.39</v>
          </cell>
          <cell r="Q13">
            <v>53.54</v>
          </cell>
          <cell r="R13">
            <v>67.60000000000001</v>
          </cell>
          <cell r="S13">
            <v>80.4</v>
          </cell>
          <cell r="T13">
            <v>66.32000000000001</v>
          </cell>
          <cell r="U13">
            <v>121.14000000000001</v>
          </cell>
          <cell r="V13">
            <v>146.72000000000003</v>
          </cell>
          <cell r="W13">
            <v>267.86</v>
          </cell>
        </row>
        <row r="16">
          <cell r="C16">
            <v>1</v>
          </cell>
          <cell r="D16">
            <v>1</v>
          </cell>
          <cell r="E16">
            <v>2</v>
          </cell>
          <cell r="F16">
            <v>1</v>
          </cell>
          <cell r="G16">
            <v>2</v>
          </cell>
          <cell r="H16">
            <v>3</v>
          </cell>
          <cell r="I16">
            <v>5</v>
          </cell>
          <cell r="J16">
            <v>5.6</v>
          </cell>
          <cell r="K16">
            <v>7.8</v>
          </cell>
          <cell r="L16">
            <v>1.3</v>
          </cell>
          <cell r="M16">
            <v>2</v>
          </cell>
          <cell r="N16">
            <v>13.399999999999999</v>
          </cell>
          <cell r="O16">
            <v>3.3</v>
          </cell>
          <cell r="P16">
            <v>16.7</v>
          </cell>
          <cell r="Q16">
            <v>5.4</v>
          </cell>
          <cell r="R16">
            <v>14.6</v>
          </cell>
          <cell r="S16">
            <v>14</v>
          </cell>
          <cell r="T16">
            <v>4</v>
          </cell>
          <cell r="V16">
            <v>18</v>
          </cell>
        </row>
      </sheetData>
      <sheetData sheetId="8">
        <row r="12">
          <cell r="C12">
            <v>1550</v>
          </cell>
          <cell r="D12">
            <v>1650</v>
          </cell>
          <cell r="E12">
            <v>1845</v>
          </cell>
          <cell r="F12">
            <v>1955</v>
          </cell>
          <cell r="G12">
            <v>3200</v>
          </cell>
          <cell r="H12">
            <v>3800</v>
          </cell>
          <cell r="I12">
            <v>7000</v>
          </cell>
          <cell r="J12">
            <v>1384.7199999999998</v>
          </cell>
          <cell r="K12">
            <v>1468.8999999999999</v>
          </cell>
          <cell r="L12">
            <v>1573.9299999999998</v>
          </cell>
          <cell r="M12">
            <v>1840.2699999999998</v>
          </cell>
          <cell r="N12">
            <v>2853.62</v>
          </cell>
          <cell r="O12">
            <v>3414.2000000000003</v>
          </cell>
          <cell r="P12">
            <v>6268.400000000001</v>
          </cell>
          <cell r="Q12">
            <v>1479.2999999999997</v>
          </cell>
          <cell r="R12">
            <v>1543.3999999999999</v>
          </cell>
          <cell r="S12">
            <v>1473.4</v>
          </cell>
          <cell r="T12">
            <v>1589.78</v>
          </cell>
          <cell r="U12">
            <v>3022.7</v>
          </cell>
          <cell r="V12">
            <v>3063.1799999999994</v>
          </cell>
          <cell r="W12">
            <v>6085.879999999999</v>
          </cell>
        </row>
      </sheetData>
      <sheetData sheetId="11">
        <row r="13">
          <cell r="C13">
            <v>75</v>
          </cell>
          <cell r="D13">
            <v>125</v>
          </cell>
          <cell r="E13">
            <v>195</v>
          </cell>
          <cell r="F13">
            <v>235</v>
          </cell>
          <cell r="G13">
            <v>200</v>
          </cell>
          <cell r="H13">
            <v>430</v>
          </cell>
          <cell r="I13">
            <v>630</v>
          </cell>
          <cell r="J13">
            <v>91</v>
          </cell>
          <cell r="K13">
            <v>221.6</v>
          </cell>
          <cell r="L13">
            <v>127.5</v>
          </cell>
          <cell r="M13">
            <v>181.2</v>
          </cell>
          <cell r="N13">
            <v>308.7</v>
          </cell>
          <cell r="O13">
            <v>308.6999999999999</v>
          </cell>
          <cell r="P13">
            <v>621.3</v>
          </cell>
          <cell r="Q13">
            <v>152.09999999999997</v>
          </cell>
          <cell r="R13">
            <v>159.9</v>
          </cell>
          <cell r="S13">
            <v>146.5</v>
          </cell>
          <cell r="T13">
            <v>102.60000000000001</v>
          </cell>
          <cell r="U13">
            <v>312</v>
          </cell>
          <cell r="V13">
            <v>249.09999999999997</v>
          </cell>
          <cell r="W13">
            <v>561.1</v>
          </cell>
        </row>
      </sheetData>
      <sheetData sheetId="12">
        <row r="11">
          <cell r="C11">
            <v>555</v>
          </cell>
        </row>
        <row r="23">
          <cell r="C23">
            <v>450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
  <sheetViews>
    <sheetView tabSelected="1" zoomScale="75" zoomScaleNormal="75" workbookViewId="0" topLeftCell="A1">
      <selection activeCell="A1" sqref="A1:M1"/>
    </sheetView>
  </sheetViews>
  <sheetFormatPr defaultColWidth="9.00390625" defaultRowHeight="13.5"/>
  <cols>
    <col min="1" max="2" width="9.00390625" style="72" customWidth="1"/>
    <col min="3" max="3" width="18.25390625" style="72" customWidth="1"/>
    <col min="4" max="4" width="18.50390625" style="72" customWidth="1"/>
    <col min="5" max="5" width="53.875" style="72" customWidth="1"/>
    <col min="6" max="6" width="9.875" style="74" customWidth="1"/>
    <col min="7" max="7" width="10.00390625" style="74" customWidth="1"/>
    <col min="8" max="16384" width="9.00390625" style="72" customWidth="1"/>
  </cols>
  <sheetData>
    <row r="1" spans="1:13" ht="41.25" customHeight="1">
      <c r="A1" s="948" t="s">
        <v>178</v>
      </c>
      <c r="B1" s="948"/>
      <c r="C1" s="948"/>
      <c r="D1" s="948"/>
      <c r="E1" s="948"/>
      <c r="F1" s="948"/>
      <c r="G1" s="948"/>
      <c r="H1" s="948"/>
      <c r="I1" s="948"/>
      <c r="J1" s="948"/>
      <c r="K1" s="948"/>
      <c r="L1" s="948"/>
      <c r="M1" s="948"/>
    </row>
    <row r="3" spans="5:7" ht="23.25" customHeight="1">
      <c r="E3" s="318" t="s">
        <v>156</v>
      </c>
      <c r="F3" s="154" t="s">
        <v>1</v>
      </c>
      <c r="G3" s="154">
        <v>1</v>
      </c>
    </row>
    <row r="4" spans="5:7" ht="23.25" customHeight="1">
      <c r="E4" s="318" t="s">
        <v>157</v>
      </c>
      <c r="F4" s="154" t="s">
        <v>2</v>
      </c>
      <c r="G4" s="154">
        <v>2</v>
      </c>
    </row>
    <row r="5" spans="5:7" ht="23.25" customHeight="1">
      <c r="E5" s="318" t="s">
        <v>158</v>
      </c>
      <c r="F5" s="154" t="s">
        <v>2</v>
      </c>
      <c r="G5" s="154">
        <v>3</v>
      </c>
    </row>
    <row r="6" spans="5:7" ht="23.25" customHeight="1">
      <c r="E6" s="318" t="s">
        <v>159</v>
      </c>
      <c r="F6" s="154" t="s">
        <v>2</v>
      </c>
      <c r="G6" s="154">
        <v>4</v>
      </c>
    </row>
    <row r="7" spans="4:7" ht="23.25" customHeight="1">
      <c r="D7" s="150"/>
      <c r="E7" s="319" t="s">
        <v>160</v>
      </c>
      <c r="F7" s="154" t="s">
        <v>2</v>
      </c>
      <c r="G7" s="154">
        <v>5</v>
      </c>
    </row>
    <row r="8" spans="5:7" ht="23.25" customHeight="1">
      <c r="E8" s="318" t="s">
        <v>161</v>
      </c>
      <c r="F8" s="154" t="s">
        <v>2</v>
      </c>
      <c r="G8" s="154">
        <v>6</v>
      </c>
    </row>
    <row r="9" spans="5:7" ht="23.25" customHeight="1">
      <c r="E9" s="318" t="s">
        <v>162</v>
      </c>
      <c r="F9" s="154" t="s">
        <v>2</v>
      </c>
      <c r="G9" s="154">
        <v>7</v>
      </c>
    </row>
    <row r="10" spans="4:7" ht="23.25" customHeight="1">
      <c r="D10" s="151"/>
      <c r="E10" s="320" t="s">
        <v>163</v>
      </c>
      <c r="F10" s="154" t="s">
        <v>2</v>
      </c>
      <c r="G10" s="154">
        <v>8</v>
      </c>
    </row>
    <row r="11" spans="5:7" ht="23.25" customHeight="1">
      <c r="E11" s="318" t="s">
        <v>164</v>
      </c>
      <c r="F11" s="154" t="s">
        <v>3</v>
      </c>
      <c r="G11" s="154">
        <v>9</v>
      </c>
    </row>
    <row r="12" spans="5:7" ht="23.25" customHeight="1">
      <c r="E12" s="318" t="s">
        <v>165</v>
      </c>
      <c r="F12" s="154" t="s">
        <v>3</v>
      </c>
      <c r="G12" s="154">
        <v>10</v>
      </c>
    </row>
    <row r="13" spans="5:7" ht="23.25" customHeight="1">
      <c r="E13" s="318" t="s">
        <v>166</v>
      </c>
      <c r="F13" s="154" t="s">
        <v>3</v>
      </c>
      <c r="G13" s="154">
        <v>11</v>
      </c>
    </row>
    <row r="14" spans="5:7" ht="23.25" customHeight="1">
      <c r="E14" s="318" t="s">
        <v>167</v>
      </c>
      <c r="F14" s="154" t="s">
        <v>4</v>
      </c>
      <c r="G14" s="154">
        <v>12</v>
      </c>
    </row>
    <row r="15" spans="5:7" ht="23.25" customHeight="1">
      <c r="E15" s="318" t="s">
        <v>235</v>
      </c>
      <c r="F15" s="154" t="s">
        <v>5</v>
      </c>
      <c r="G15" s="154">
        <v>13</v>
      </c>
    </row>
    <row r="16" spans="5:7" ht="23.25" customHeight="1">
      <c r="E16" s="318"/>
      <c r="F16" s="154"/>
      <c r="G16" s="154"/>
    </row>
    <row r="17" spans="5:7" ht="9" customHeight="1" hidden="1">
      <c r="E17" s="318"/>
      <c r="F17" s="154"/>
      <c r="G17" s="154"/>
    </row>
    <row r="18" spans="5:7" ht="14.25" customHeight="1">
      <c r="E18" s="152"/>
      <c r="F18" s="153"/>
      <c r="G18" s="153"/>
    </row>
    <row r="19" ht="20.25" customHeight="1">
      <c r="E19" s="321" t="s">
        <v>202</v>
      </c>
    </row>
    <row r="20" ht="20.25" customHeight="1"/>
    <row r="21" spans="5:11" ht="19.5" customHeight="1">
      <c r="E21" s="322" t="s">
        <v>168</v>
      </c>
      <c r="F21" s="72"/>
      <c r="G21" s="79"/>
      <c r="H21" s="79"/>
      <c r="I21" s="79"/>
      <c r="J21" s="79"/>
      <c r="K21" s="79"/>
    </row>
    <row r="22" spans="5:11" ht="16.5" customHeight="1">
      <c r="E22" s="36" t="s">
        <v>173</v>
      </c>
      <c r="F22" s="72"/>
      <c r="G22" s="79"/>
      <c r="H22" s="79"/>
      <c r="I22" s="79"/>
      <c r="J22" s="79"/>
      <c r="K22" s="79"/>
    </row>
    <row r="23" spans="5:11" ht="16.5" customHeight="1">
      <c r="E23" s="36" t="s">
        <v>169</v>
      </c>
      <c r="F23" s="72"/>
      <c r="G23" s="79"/>
      <c r="H23" s="79"/>
      <c r="I23" s="79"/>
      <c r="J23" s="79"/>
      <c r="K23" s="79"/>
    </row>
    <row r="24" spans="5:11" ht="16.5" customHeight="1">
      <c r="E24" s="36" t="s">
        <v>170</v>
      </c>
      <c r="F24" s="72"/>
      <c r="G24" s="79"/>
      <c r="H24" s="79"/>
      <c r="I24" s="79"/>
      <c r="J24" s="79"/>
      <c r="K24" s="79"/>
    </row>
    <row r="25" spans="5:11" ht="16.5" customHeight="1">
      <c r="E25" s="36" t="s">
        <v>171</v>
      </c>
      <c r="F25" s="72"/>
      <c r="G25" s="79"/>
      <c r="H25" s="79"/>
      <c r="I25" s="79"/>
      <c r="J25" s="79"/>
      <c r="K25" s="79"/>
    </row>
    <row r="26" spans="5:11" ht="16.5" customHeight="1">
      <c r="E26" s="36" t="s">
        <v>172</v>
      </c>
      <c r="F26" s="72"/>
      <c r="G26" s="79"/>
      <c r="H26" s="79"/>
      <c r="I26" s="79"/>
      <c r="J26" s="79"/>
      <c r="K26" s="79"/>
    </row>
    <row r="27" spans="2:3" ht="17.25">
      <c r="B27" s="73"/>
      <c r="C27" s="73"/>
    </row>
    <row r="28" spans="4:13" ht="13.5" customHeight="1">
      <c r="D28" s="922" t="s">
        <v>174</v>
      </c>
      <c r="E28" s="923"/>
      <c r="F28" s="924"/>
      <c r="G28" s="924"/>
      <c r="H28" s="923"/>
      <c r="I28" s="923"/>
      <c r="J28" s="923"/>
      <c r="K28" s="923"/>
      <c r="L28" s="923"/>
      <c r="M28" s="923"/>
    </row>
    <row r="29" spans="4:13" ht="13.5" customHeight="1">
      <c r="D29" s="325">
        <v>1</v>
      </c>
      <c r="E29" s="925" t="s">
        <v>175</v>
      </c>
      <c r="F29" s="926"/>
      <c r="G29" s="927"/>
      <c r="H29" s="927"/>
      <c r="I29" s="927"/>
      <c r="J29" s="927"/>
      <c r="K29" s="927"/>
      <c r="L29" s="923"/>
      <c r="M29" s="923"/>
    </row>
    <row r="30" spans="4:13" ht="13.5" customHeight="1">
      <c r="D30" s="325">
        <v>2</v>
      </c>
      <c r="E30" s="925" t="s">
        <v>242</v>
      </c>
      <c r="F30" s="926"/>
      <c r="G30" s="927"/>
      <c r="H30" s="927"/>
      <c r="I30" s="927"/>
      <c r="J30" s="927"/>
      <c r="K30" s="927"/>
      <c r="L30" s="923"/>
      <c r="M30" s="923"/>
    </row>
    <row r="31" spans="4:11" ht="97.5" customHeight="1">
      <c r="D31" s="323">
        <v>3</v>
      </c>
      <c r="E31" s="949" t="s">
        <v>176</v>
      </c>
      <c r="F31" s="949"/>
      <c r="G31" s="949"/>
      <c r="H31" s="949"/>
      <c r="I31" s="949"/>
      <c r="J31" s="949"/>
      <c r="K31" s="949"/>
    </row>
    <row r="32" spans="4:11" ht="13.5" customHeight="1">
      <c r="D32" s="299">
        <v>4</v>
      </c>
      <c r="E32" s="36" t="s">
        <v>177</v>
      </c>
      <c r="F32"/>
      <c r="G32"/>
      <c r="H32" s="324"/>
      <c r="I32" s="324"/>
      <c r="J32"/>
      <c r="K32"/>
    </row>
    <row r="33" spans="1:13" ht="31.5" customHeight="1">
      <c r="A33" s="950"/>
      <c r="B33" s="950"/>
      <c r="C33" s="950"/>
      <c r="D33" s="950"/>
      <c r="E33" s="950"/>
      <c r="F33" s="950"/>
      <c r="G33" s="950"/>
      <c r="H33" s="950"/>
      <c r="I33" s="950"/>
      <c r="J33" s="950"/>
      <c r="K33" s="950"/>
      <c r="L33" s="950"/>
      <c r="M33" s="950"/>
    </row>
  </sheetData>
  <mergeCells count="3">
    <mergeCell ref="A1:M1"/>
    <mergeCell ref="E31:K31"/>
    <mergeCell ref="A33:M33"/>
  </mergeCells>
  <printOptions/>
  <pageMargins left="0.75" right="0.75" top="1" bottom="0.62" header="0.512" footer="0.512"/>
  <pageSetup horizontalDpi="600" verticalDpi="600" orientation="landscape" paperSize="9" scale="70" r:id="rId2"/>
  <headerFooter alignWithMargins="0">
    <oddFooter>&amp;C&amp;P / &amp;N</oddFooter>
  </headerFooter>
  <drawing r:id="rId1"/>
</worksheet>
</file>

<file path=xl/worksheets/sheet10.xml><?xml version="1.0" encoding="utf-8"?>
<worksheet xmlns="http://schemas.openxmlformats.org/spreadsheetml/2006/main" xmlns:r="http://schemas.openxmlformats.org/officeDocument/2006/relationships">
  <dimension ref="A1:W38"/>
  <sheetViews>
    <sheetView zoomScale="70" zoomScaleNormal="70" workbookViewId="0" topLeftCell="A1">
      <selection activeCell="A2" sqref="A2"/>
    </sheetView>
  </sheetViews>
  <sheetFormatPr defaultColWidth="9.00390625" defaultRowHeight="13.5"/>
  <cols>
    <col min="1" max="1" width="8.625" style="39" customWidth="1"/>
    <col min="2" max="2" width="10.00390625" style="39" customWidth="1"/>
    <col min="3" max="23" width="8.625" style="39" customWidth="1"/>
    <col min="24" max="16384" width="9.00390625" style="39" customWidth="1"/>
  </cols>
  <sheetData>
    <row r="1" spans="1:23" s="37" customFormat="1" ht="14.25" thickBot="1">
      <c r="A1" s="36"/>
      <c r="B1" s="36"/>
      <c r="C1" s="36"/>
      <c r="D1" s="36"/>
      <c r="E1" s="36"/>
      <c r="F1" s="36"/>
      <c r="G1" s="36"/>
      <c r="H1" s="36"/>
      <c r="I1" s="36"/>
      <c r="J1" s="36"/>
      <c r="K1" s="36"/>
      <c r="L1" s="36"/>
      <c r="M1" s="36"/>
      <c r="N1" s="36"/>
      <c r="O1" s="36"/>
      <c r="P1" s="36"/>
      <c r="Q1" s="36"/>
      <c r="R1" s="36"/>
      <c r="S1" s="36"/>
      <c r="T1" s="36"/>
      <c r="U1" s="36"/>
      <c r="V1" s="97"/>
      <c r="W1" s="97" t="s">
        <v>41</v>
      </c>
    </row>
    <row r="2" spans="1:23" ht="15.75">
      <c r="A2" s="13"/>
      <c r="B2" s="38"/>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 r="A3" s="938" t="s">
        <v>192</v>
      </c>
      <c r="B3" s="939"/>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9.75" customHeight="1" thickBot="1">
      <c r="A4" s="284"/>
      <c r="B4" s="285"/>
      <c r="C4" s="157"/>
      <c r="D4" s="158"/>
      <c r="E4" s="158"/>
      <c r="F4" s="158"/>
      <c r="G4" s="155"/>
      <c r="H4" s="155"/>
      <c r="I4" s="156"/>
      <c r="J4" s="8"/>
      <c r="K4" s="9"/>
      <c r="L4" s="7"/>
      <c r="M4" s="9"/>
      <c r="N4" s="9"/>
      <c r="O4" s="7"/>
      <c r="P4" s="19"/>
      <c r="Q4" s="972"/>
      <c r="R4" s="972"/>
      <c r="S4" s="973"/>
      <c r="T4" s="972"/>
      <c r="U4" s="972"/>
      <c r="V4" s="973"/>
      <c r="W4" s="974"/>
    </row>
    <row r="5" spans="1:23" ht="15" thickBot="1">
      <c r="A5" s="940" t="s">
        <v>52</v>
      </c>
      <c r="B5" s="941"/>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3" ht="23.25" customHeight="1" thickTop="1">
      <c r="A6" s="286" t="s">
        <v>53</v>
      </c>
      <c r="B6" s="287"/>
      <c r="C6" s="417">
        <f>'[1]IAB'!C6+'[1]ECB'!C6+'[1]AEC'!C6+'[1]SSB'!C6+'[1]HCB'!C6+'[1]その他'!C6</f>
        <v>812</v>
      </c>
      <c r="D6" s="418">
        <f>'[1]IAB'!D6+'[1]ECB'!D6+'[1]AEC'!D6+'[1]SSB'!D6+'[1]HCB'!D6+'[1]その他'!D6</f>
        <v>883</v>
      </c>
      <c r="E6" s="420">
        <f>'[1]IAB'!E6+'[1]ECB'!E6+'[1]AEC'!E6+'[1]SSB'!E6+'[1]HCB'!E6+'[1]その他'!E6</f>
        <v>1009</v>
      </c>
      <c r="F6" s="418">
        <f>'[1]IAB'!F6+'[1]ECB'!F6+'[1]AEC'!F6+'[1]SSB'!F6+'[1]HCB'!F6+'[1]その他'!F6</f>
        <v>1061</v>
      </c>
      <c r="G6" s="419">
        <f>'[1]IAB'!G6+'[1]ECB'!G6+'[1]AEC'!G6+'[1]SSB'!G6+'[1]HCB'!G6+'[1]その他'!G6</f>
        <v>1695</v>
      </c>
      <c r="H6" s="419">
        <f>'[1]IAB'!H6+'[1]ECB'!H6+'[1]AEC'!H6+'[1]SSB'!H6+'[1]HCB'!H6+'[1]その他'!H6</f>
        <v>2070</v>
      </c>
      <c r="I6" s="421">
        <f>'[1]IAB'!I6+'[1]ECB'!I6+'[1]AEC'!I6+'[1]SSB'!I6+'[1]HCB'!I6+'[1]その他'!I6</f>
        <v>3765</v>
      </c>
      <c r="J6" s="894">
        <f>'[1]IAB'!J6+'[1]ECB'!J6+'[1]AEC'!J6+'[1]SSB'!J6+'[1]HCB'!J6+'[1]その他'!J6</f>
        <v>772.8599999999999</v>
      </c>
      <c r="K6" s="539">
        <f>'[1]IAB'!K6+'[1]ECB'!K6+'[1]AEC'!K6+'[1]SSB'!K6+'[1]HCB'!K6+'[1]その他'!K6</f>
        <v>833.23</v>
      </c>
      <c r="L6" s="540">
        <f>'[1]IAB'!L6+'[1]ECB'!L6+'[1]AEC'!L6+'[1]SSB'!L6+'[1]HCB'!L6+'[1]その他'!L6</f>
        <v>875.49</v>
      </c>
      <c r="M6" s="422">
        <f>'[1]IAB'!M6+'[1]ECB'!M6+'[1]AEC'!M6+'[1]SSB'!M6+'[1]HCB'!M6+'[1]その他'!M6</f>
        <v>1066.77</v>
      </c>
      <c r="N6" s="423">
        <f>'[1]IAB'!N6+'[1]ECB'!N6+'[1]AEC'!N6+'[1]SSB'!N6+'[1]HCB'!N6+'[1]その他'!N6</f>
        <v>1606.0900000000001</v>
      </c>
      <c r="O6" s="423">
        <f>'[1]IAB'!O6+'[1]ECB'!O6+'[1]AEC'!O6+'[1]SSB'!O6+'[1]HCB'!O6+'[1]その他'!O6</f>
        <v>1942.26</v>
      </c>
      <c r="P6" s="894">
        <f>'[1]IAB'!P6+'[1]ECB'!P6+'[1]AEC'!P6+'[1]SSB'!P6+'[1]HCB'!P6+'[1]その他'!P6</f>
        <v>3548.9300000000003</v>
      </c>
      <c r="Q6" s="828">
        <f>'[1]IAB'!Q6+'[1]ECB'!Q6+'[1]AEC'!Q6+'[1]SSB'!Q6+'[1]HCB'!Q6+'[1]その他'!Q6</f>
        <v>860.2099999999998</v>
      </c>
      <c r="R6" s="829">
        <f>'[1]IAB'!R6+'[1]ECB'!R6+'[1]AEC'!R6+'[1]SSB'!R6+'[1]HCB'!R6+'[1]その他'!R6</f>
        <v>949</v>
      </c>
      <c r="S6" s="830">
        <f>'[1]IAB'!S6+'[1]ECB'!S6+'[1]AEC'!S6+'[1]SSB'!S6+'[1]HCB'!S6+'[1]その他'!S6</f>
        <v>885.4</v>
      </c>
      <c r="T6" s="829">
        <f>'[1]IAB'!T6+'[1]ECB'!T6+'[1]AEC'!T6+'[1]SSB'!T6+'[1]HCB'!T6+'[1]その他'!T6</f>
        <v>965.9399999999999</v>
      </c>
      <c r="U6" s="831">
        <f>'[1]IAB'!U6+'[1]ECB'!U6+'[1]AEC'!U6+'[1]SSB'!U6+'[1]HCB'!U6+'[1]その他'!U6</f>
        <v>1809.21</v>
      </c>
      <c r="V6" s="831">
        <f>'[1]IAB'!V6+'[1]ECB'!V6+'[1]AEC'!V6+'[1]SSB'!V6+'[1]HCB'!V6+'[1]その他'!V6</f>
        <v>1851.34</v>
      </c>
      <c r="W6" s="831">
        <f>'[1]IAB'!W6+'[1]ECB'!W6+'[1]AEC'!W6+'[1]SSB'!W6+'[1]HCB'!W6+'[1]その他'!W6</f>
        <v>3660.55</v>
      </c>
    </row>
    <row r="7" spans="1:23" ht="23.25" customHeight="1" thickBot="1">
      <c r="A7" s="288" t="s">
        <v>54</v>
      </c>
      <c r="B7" s="289"/>
      <c r="C7" s="425">
        <f>'[1]IAB'!C7+'[1]ECB'!C7+'[1]AEC'!C7+'[1]SSB'!C7+'[1]HCB'!C7+'[1]その他'!C7</f>
        <v>738</v>
      </c>
      <c r="D7" s="426">
        <f>'[1]IAB'!D7+'[1]ECB'!D7+'[1]AEC'!D7+'[1]SSB'!D7+'[1]HCB'!D7+'[1]その他'!D7</f>
        <v>767</v>
      </c>
      <c r="E7" s="428">
        <f>'[1]IAB'!E7+'[1]ECB'!E7+'[1]AEC'!E7+'[1]SSB'!E7+'[1]HCB'!E7+'[1]その他'!E7</f>
        <v>836</v>
      </c>
      <c r="F7" s="426">
        <f>'[1]IAB'!F7+'[1]ECB'!F7+'[1]AEC'!F7+'[1]SSB'!F7+'[1]HCB'!F7+'[1]その他'!F7</f>
        <v>894</v>
      </c>
      <c r="G7" s="427">
        <f>'[1]IAB'!G7+'[1]ECB'!G7+'[1]AEC'!G7+'[1]SSB'!G7+'[1]HCB'!G7+'[1]その他'!G7</f>
        <v>1505</v>
      </c>
      <c r="H7" s="427">
        <f>'[1]IAB'!H7+'[1]ECB'!H7+'[1]AEC'!H7+'[1]SSB'!H7+'[1]HCB'!H7+'[1]その他'!H7</f>
        <v>1730</v>
      </c>
      <c r="I7" s="429">
        <f>'[1]IAB'!I7+'[1]ECB'!I7+'[1]AEC'!I7+'[1]SSB'!I7+'[1]HCB'!I7+'[1]その他'!I7</f>
        <v>3235</v>
      </c>
      <c r="J7" s="430">
        <f>'[1]IAB'!J7+'[1]ECB'!J7+'[1]AEC'!J7+'[1]SSB'!J7+'[1]HCB'!J7+'[1]その他'!J7</f>
        <v>611.86</v>
      </c>
      <c r="K7" s="542">
        <f>'[1]IAB'!K7+'[1]ECB'!K7+'[1]AEC'!K7+'[1]SSB'!K7+'[1]HCB'!K7+'[1]その他'!K7</f>
        <v>635.67</v>
      </c>
      <c r="L7" s="543">
        <f>'[1]IAB'!L7+'[1]ECB'!L7+'[1]AEC'!L7+'[1]SSB'!L7+'[1]HCB'!L7+'[1]その他'!L7</f>
        <v>698.4399999999999</v>
      </c>
      <c r="M7" s="431">
        <f>'[1]IAB'!M7+'[1]ECB'!M7+'[1]AEC'!M7+'[1]SSB'!M7+'[1]HCB'!M7+'[1]その他'!M7</f>
        <v>773.5</v>
      </c>
      <c r="N7" s="432">
        <f>'[1]IAB'!N7+'[1]ECB'!N7+'[1]AEC'!N7+'[1]SSB'!N7+'[1]HCB'!N7+'[1]その他'!N7</f>
        <v>1247.53</v>
      </c>
      <c r="O7" s="432">
        <f>'[1]IAB'!O7+'[1]ECB'!O7+'[1]AEC'!O7+'[1]SSB'!O7+'[1]HCB'!O7+'[1]その他'!O7</f>
        <v>1471.9399999999996</v>
      </c>
      <c r="P7" s="430">
        <f>'[1]IAB'!P7+'[1]ECB'!P7+'[1]AEC'!P7+'[1]SSB'!P7+'[1]HCB'!P7+'[1]その他'!P7</f>
        <v>2720.1200000000003</v>
      </c>
      <c r="Q7" s="834">
        <f>'[1]IAB'!Q7+'[1]ECB'!Q7+'[1]AEC'!Q7+'[1]SSB'!Q7+'[1]HCB'!Q7+'[1]その他'!Q7</f>
        <v>619.09</v>
      </c>
      <c r="R7" s="835">
        <f>'[1]IAB'!R7+'[1]ECB'!R7+'[1]AEC'!R7+'[1]SSB'!R7+'[1]HCB'!R7+'[1]その他'!R7</f>
        <v>594.4000000000001</v>
      </c>
      <c r="S7" s="836">
        <f>'[1]IAB'!S7+'[1]ECB'!S7+'[1]AEC'!S7+'[1]SSB'!S7+'[1]HCB'!S7+'[1]その他'!S7</f>
        <v>588</v>
      </c>
      <c r="T7" s="835">
        <f>'[1]IAB'!T7+'[1]ECB'!T7+'[1]AEC'!T7+'[1]SSB'!T7+'[1]HCB'!T7+'[1]その他'!T7</f>
        <v>623.8399999999999</v>
      </c>
      <c r="U7" s="837">
        <f>'[1]IAB'!U7+'[1]ECB'!U7+'[1]AEC'!U7+'[1]SSB'!U7+'[1]HCB'!U7+'[1]その他'!U7</f>
        <v>1213.4900000000002</v>
      </c>
      <c r="V7" s="837">
        <f>'[1]IAB'!V7+'[1]ECB'!V7+'[1]AEC'!V7+'[1]SSB'!V7+'[1]HCB'!V7+'[1]その他'!V7</f>
        <v>1211.8400000000001</v>
      </c>
      <c r="W7" s="837">
        <f>'[1]IAB'!W7+'[1]ECB'!W7+'[1]AEC'!W7+'[1]SSB'!W7+'[1]HCB'!W7+'[1]その他'!W7</f>
        <v>2425.3300000000004</v>
      </c>
    </row>
    <row r="8" spans="1:23" ht="23.25" customHeight="1" thickTop="1">
      <c r="A8" s="290"/>
      <c r="B8" s="291" t="s">
        <v>55</v>
      </c>
      <c r="C8" s="417">
        <f>'[1]IAB'!C8+'[1]ECB'!C8+'[1]AEC'!C8+'[1]SSB'!C8+'[1]HCB'!C8+'[1]その他'!C8</f>
        <v>216</v>
      </c>
      <c r="D8" s="418">
        <f>'[1]IAB'!D8+'[1]ECB'!D8+'[1]AEC'!D8+'[1]SSB'!D8+'[1]HCB'!D8+'[1]その他'!D8</f>
        <v>226</v>
      </c>
      <c r="E8" s="420">
        <f>'[1]IAB'!E8+'[1]ECB'!E8+'[1]AEC'!E8+'[1]SSB'!E8+'[1]HCB'!E8+'[1]その他'!E8</f>
        <v>237</v>
      </c>
      <c r="F8" s="418">
        <f>'[1]IAB'!F8+'[1]ECB'!F8+'[1]AEC'!F8+'[1]SSB'!F8+'[1]HCB'!F8+'[1]その他'!F8</f>
        <v>256</v>
      </c>
      <c r="G8" s="419">
        <f>'[1]IAB'!G8+'[1]ECB'!G8+'[1]AEC'!G8+'[1]SSB'!G8+'[1]HCB'!G8+'[1]その他'!G8</f>
        <v>442</v>
      </c>
      <c r="H8" s="419">
        <f>'[1]IAB'!H8+'[1]ECB'!H8+'[1]AEC'!H8+'[1]SSB'!H8+'[1]HCB'!H8+'[1]その他'!H8</f>
        <v>493</v>
      </c>
      <c r="I8" s="421">
        <f>'[1]IAB'!I8+'[1]ECB'!I8+'[1]AEC'!I8+'[1]SSB'!I8+'[1]HCB'!I8+'[1]その他'!I8</f>
        <v>935</v>
      </c>
      <c r="J8" s="894">
        <f>'[1]IAB'!J8+'[1]ECB'!J8+'[1]AEC'!J8+'[1]SSB'!J8+'[1]HCB'!J8+'[1]その他'!J8</f>
        <v>162.95000000000002</v>
      </c>
      <c r="K8" s="539">
        <f>'[1]IAB'!K8+'[1]ECB'!K8+'[1]AEC'!K8+'[1]SSB'!K8+'[1]HCB'!K8+'[1]その他'!K8</f>
        <v>191.36</v>
      </c>
      <c r="L8" s="897">
        <f>'[1]IAB'!L8+'[1]ECB'!L8+'[1]AEC'!L8+'[1]SSB'!L8+'[1]HCB'!L8+'[1]その他'!L8</f>
        <v>211.12</v>
      </c>
      <c r="M8" s="422">
        <f>'[1]IAB'!M8+'[1]ECB'!M8+'[1]AEC'!M8+'[1]SSB'!M8+'[1]HCB'!M8+'[1]その他'!M8</f>
        <v>231.43</v>
      </c>
      <c r="N8" s="423">
        <f>'[1]IAB'!N8+'[1]ECB'!N8+'[1]AEC'!N8+'[1]SSB'!N8+'[1]HCB'!N8+'[1]その他'!N8</f>
        <v>354.31000000000006</v>
      </c>
      <c r="O8" s="423">
        <f>'[1]IAB'!O8+'[1]ECB'!O8+'[1]AEC'!O8+'[1]SSB'!O8+'[1]HCB'!O8+'[1]その他'!O8</f>
        <v>442.54999999999995</v>
      </c>
      <c r="P8" s="894">
        <f>'[1]IAB'!P8+'[1]ECB'!P8+'[1]AEC'!P8+'[1]SSB'!P8+'[1]HCB'!P8+'[1]その他'!P8</f>
        <v>796.86</v>
      </c>
      <c r="Q8" s="838">
        <f>'[1]IAB'!Q8+'[1]ECB'!Q8+'[1]AEC'!Q8+'[1]SSB'!Q8+'[1]HCB'!Q8+'[1]その他'!Q8</f>
        <v>161</v>
      </c>
      <c r="R8" s="839">
        <f>'[1]IAB'!R8+'[1]ECB'!R8+'[1]AEC'!R8+'[1]SSB'!R8+'[1]HCB'!R8+'[1]その他'!R8</f>
        <v>161.99999999999997</v>
      </c>
      <c r="S8" s="840">
        <f>'[1]IAB'!S8+'[1]ECB'!S8+'[1]AEC'!S8+'[1]SSB'!S8+'[1]HCB'!S8+'[1]その他'!S8</f>
        <v>168</v>
      </c>
      <c r="T8" s="839">
        <f>'[1]IAB'!T8+'[1]ECB'!T8+'[1]AEC'!T8+'[1]SSB'!T8+'[1]HCB'!T8+'[1]その他'!T8</f>
        <v>165.12</v>
      </c>
      <c r="U8" s="841">
        <f>'[1]IAB'!U8+'[1]ECB'!U8+'[1]AEC'!U8+'[1]SSB'!U8+'[1]HCB'!U8+'[1]その他'!U8</f>
        <v>323</v>
      </c>
      <c r="V8" s="841">
        <f>'[1]IAB'!V8+'[1]ECB'!V8+'[1]AEC'!V8+'[1]SSB'!V8+'[1]HCB'!V8+'[1]その他'!V8</f>
        <v>333.11999999999995</v>
      </c>
      <c r="W8" s="841">
        <f>'[1]IAB'!W8+'[1]ECB'!W8+'[1]AEC'!W8+'[1]SSB'!W8+'[1]HCB'!W8+'[1]その他'!W8</f>
        <v>656.12</v>
      </c>
    </row>
    <row r="9" spans="1:23" ht="23.25" customHeight="1">
      <c r="A9" s="292"/>
      <c r="B9" s="293" t="s">
        <v>56</v>
      </c>
      <c r="C9" s="417">
        <f>'[1]IAB'!C9+'[1]ECB'!C9+'[1]AEC'!C9+'[1]SSB'!C9+'[1]HCB'!C9+'[1]その他'!C9</f>
        <v>250</v>
      </c>
      <c r="D9" s="418">
        <f>'[1]IAB'!D9+'[1]ECB'!D9+'[1]AEC'!D9+'[1]SSB'!D9+'[1]HCB'!D9+'[1]その他'!D9</f>
        <v>247</v>
      </c>
      <c r="E9" s="420">
        <f>'[1]IAB'!E9+'[1]ECB'!E9+'[1]AEC'!E9+'[1]SSB'!E9+'[1]HCB'!E9+'[1]その他'!E9</f>
        <v>268</v>
      </c>
      <c r="F9" s="418">
        <f>'[1]IAB'!F9+'[1]ECB'!F9+'[1]AEC'!F9+'[1]SSB'!F9+'[1]HCB'!F9+'[1]その他'!F9</f>
        <v>280</v>
      </c>
      <c r="G9" s="419">
        <f>'[1]IAB'!G9+'[1]ECB'!G9+'[1]AEC'!G9+'[1]SSB'!G9+'[1]HCB'!G9+'[1]その他'!G9</f>
        <v>497</v>
      </c>
      <c r="H9" s="419">
        <f>'[1]IAB'!H9+'[1]ECB'!H9+'[1]AEC'!H9+'[1]SSB'!H9+'[1]HCB'!H9+'[1]その他'!H9</f>
        <v>548</v>
      </c>
      <c r="I9" s="421">
        <f>'[1]IAB'!I9+'[1]ECB'!I9+'[1]AEC'!I9+'[1]SSB'!I9+'[1]HCB'!I9+'[1]その他'!I9</f>
        <v>1045</v>
      </c>
      <c r="J9" s="894">
        <f>'[1]IAB'!J9+'[1]ECB'!J9+'[1]AEC'!J9+'[1]SSB'!J9+'[1]HCB'!J9+'[1]その他'!J9</f>
        <v>241.23999999999998</v>
      </c>
      <c r="K9" s="539">
        <f>'[1]IAB'!K9+'[1]ECB'!K9+'[1]AEC'!K9+'[1]SSB'!K9+'[1]HCB'!K9+'[1]その他'!K9</f>
        <v>223.23999999999998</v>
      </c>
      <c r="L9" s="540">
        <f>'[1]IAB'!L9+'[1]ECB'!L9+'[1]AEC'!L9+'[1]SSB'!L9+'[1]HCB'!L9+'[1]その他'!L9</f>
        <v>246.98</v>
      </c>
      <c r="M9" s="422">
        <f>'[1]IAB'!M9+'[1]ECB'!M9+'[1]AEC'!M9+'[1]SSB'!M9+'[1]HCB'!M9+'[1]その他'!M9</f>
        <v>278.11</v>
      </c>
      <c r="N9" s="423">
        <f>'[1]IAB'!N9+'[1]ECB'!N9+'[1]AEC'!N9+'[1]SSB'!N9+'[1]HCB'!N9+'[1]その他'!N9</f>
        <v>464.48</v>
      </c>
      <c r="O9" s="423">
        <f>'[1]IAB'!O9+'[1]ECB'!O9+'[1]AEC'!O9+'[1]SSB'!O9+'[1]HCB'!O9+'[1]その他'!O9</f>
        <v>525.0899999999999</v>
      </c>
      <c r="P9" s="894">
        <f>'[1]IAB'!P9+'[1]ECB'!P9+'[1]AEC'!P9+'[1]SSB'!P9+'[1]HCB'!P9+'[1]その他'!P9</f>
        <v>989.57</v>
      </c>
      <c r="Q9" s="838">
        <f>'[1]IAB'!Q9+'[1]ECB'!Q9+'[1]AEC'!Q9+'[1]SSB'!Q9+'[1]HCB'!Q9+'[1]その他'!Q9</f>
        <v>227.78000000000003</v>
      </c>
      <c r="R9" s="839">
        <f>'[1]IAB'!R9+'[1]ECB'!R9+'[1]AEC'!R9+'[1]SSB'!R9+'[1]HCB'!R9+'[1]その他'!R9</f>
        <v>216</v>
      </c>
      <c r="S9" s="842">
        <f>'[1]IAB'!S9+'[1]ECB'!S9+'[1]AEC'!S9+'[1]SSB'!S9+'[1]HCB'!S9+'[1]その他'!S9</f>
        <v>231.4</v>
      </c>
      <c r="T9" s="839">
        <f>'[1]IAB'!T9+'[1]ECB'!T9+'[1]AEC'!T9+'[1]SSB'!T9+'[1]HCB'!T9+'[1]その他'!T9</f>
        <v>247.20999999999998</v>
      </c>
      <c r="U9" s="841">
        <f>'[1]IAB'!U9+'[1]ECB'!U9+'[1]AEC'!U9+'[1]SSB'!U9+'[1]HCB'!U9+'[1]その他'!U9</f>
        <v>443.78</v>
      </c>
      <c r="V9" s="841">
        <f>'[1]IAB'!V9+'[1]ECB'!V9+'[1]AEC'!V9+'[1]SSB'!V9+'[1]HCB'!V9+'[1]その他'!V9</f>
        <v>478.60999999999996</v>
      </c>
      <c r="W9" s="841">
        <f>'[1]IAB'!W9+'[1]ECB'!W9+'[1]AEC'!W9+'[1]SSB'!W9+'[1]HCB'!W9+'[1]その他'!W9</f>
        <v>922.39</v>
      </c>
    </row>
    <row r="10" spans="1:23" ht="23.25" customHeight="1">
      <c r="A10" s="275"/>
      <c r="B10" s="293" t="s">
        <v>57</v>
      </c>
      <c r="C10" s="417">
        <f>'[1]IAB'!C10+'[1]ECB'!C10+'[1]AEC'!C10+'[1]SSB'!C10+'[1]HCB'!C10+'[1]その他'!C10</f>
        <v>94</v>
      </c>
      <c r="D10" s="418">
        <f>'[1]IAB'!D10+'[1]ECB'!D10+'[1]AEC'!D10+'[1]SSB'!D10+'[1]HCB'!D10+'[1]その他'!D10</f>
        <v>95</v>
      </c>
      <c r="E10" s="420">
        <f>'[1]IAB'!E10+'[1]ECB'!E10+'[1]AEC'!E10+'[1]SSB'!E10+'[1]HCB'!E10+'[1]その他'!E10</f>
        <v>97</v>
      </c>
      <c r="F10" s="418">
        <f>'[1]IAB'!F10+'[1]ECB'!F10+'[1]AEC'!F10+'[1]SSB'!F10+'[1]HCB'!F10+'[1]その他'!F10</f>
        <v>104</v>
      </c>
      <c r="G10" s="419">
        <f>'[1]IAB'!G10+'[1]ECB'!G10+'[1]AEC'!G10+'[1]SSB'!G10+'[1]HCB'!G10+'[1]その他'!G10</f>
        <v>189</v>
      </c>
      <c r="H10" s="419">
        <f>'[1]IAB'!H10+'[1]ECB'!H10+'[1]AEC'!H10+'[1]SSB'!H10+'[1]HCB'!H10+'[1]その他'!H10</f>
        <v>201</v>
      </c>
      <c r="I10" s="421">
        <f>'[1]IAB'!I10+'[1]ECB'!I10+'[1]AEC'!I10+'[1]SSB'!I10+'[1]HCB'!I10+'[1]その他'!I10</f>
        <v>390</v>
      </c>
      <c r="J10" s="894">
        <f>'[1]IAB'!J10+'[1]ECB'!J10+'[1]AEC'!J10+'[1]SSB'!J10+'[1]HCB'!J10+'[1]その他'!J10</f>
        <v>83.38000000000001</v>
      </c>
      <c r="K10" s="539">
        <f>'[1]IAB'!K10+'[1]ECB'!K10+'[1]AEC'!K10+'[1]SSB'!K10+'[1]HCB'!K10+'[1]その他'!K10</f>
        <v>81.41000000000001</v>
      </c>
      <c r="L10" s="540">
        <f>'[1]IAB'!L10+'[1]ECB'!L10+'[1]AEC'!L10+'[1]SSB'!L10+'[1]HCB'!L10+'[1]その他'!L10</f>
        <v>92.58</v>
      </c>
      <c r="M10" s="422">
        <f>'[1]IAB'!M10+'[1]ECB'!M10+'[1]AEC'!M10+'[1]SSB'!M10+'[1]HCB'!M10+'[1]その他'!M10</f>
        <v>100.09</v>
      </c>
      <c r="N10" s="423">
        <f>'[1]IAB'!N10+'[1]ECB'!N10+'[1]AEC'!N10+'[1]SSB'!N10+'[1]HCB'!N10+'[1]その他'!N10</f>
        <v>164.79</v>
      </c>
      <c r="O10" s="423">
        <f>'[1]IAB'!O10+'[1]ECB'!O10+'[1]AEC'!O10+'[1]SSB'!O10+'[1]HCB'!O10+'[1]その他'!O10</f>
        <v>192.67</v>
      </c>
      <c r="P10" s="894">
        <f>'[1]IAB'!P10+'[1]ECB'!P10+'[1]AEC'!P10+'[1]SSB'!P10+'[1]HCB'!P10+'[1]その他'!P10</f>
        <v>357.46</v>
      </c>
      <c r="Q10" s="838">
        <f>'[1]IAB'!Q10+'[1]ECB'!Q10+'[1]AEC'!Q10+'[1]SSB'!Q10+'[1]HCB'!Q10+'[1]その他'!Q10</f>
        <v>72.06</v>
      </c>
      <c r="R10" s="839">
        <f>'[1]IAB'!R10+'[1]ECB'!R10+'[1]AEC'!R10+'[1]SSB'!R10+'[1]HCB'!R10+'[1]その他'!R10</f>
        <v>72.60000000000001</v>
      </c>
      <c r="S10" s="843">
        <f>'[1]IAB'!S10+'[1]ECB'!S10+'[1]AEC'!S10+'[1]SSB'!S10+'[1]HCB'!S10+'[1]その他'!S10</f>
        <v>73.9</v>
      </c>
      <c r="T10" s="839">
        <f>'[1]IAB'!T10+'[1]ECB'!T10+'[1]AEC'!T10+'[1]SSB'!T10+'[1]HCB'!T10+'[1]その他'!T10</f>
        <v>73.85999999999999</v>
      </c>
      <c r="U10" s="841">
        <f>'[1]IAB'!U10+'[1]ECB'!U10+'[1]AEC'!U10+'[1]SSB'!U10+'[1]HCB'!U10+'[1]その他'!U10</f>
        <v>144.66000000000003</v>
      </c>
      <c r="V10" s="841">
        <f>'[1]IAB'!V10+'[1]ECB'!V10+'[1]AEC'!V10+'[1]SSB'!V10+'[1]HCB'!V10+'[1]その他'!V10</f>
        <v>147.76</v>
      </c>
      <c r="W10" s="841">
        <f>'[1]IAB'!W10+'[1]ECB'!W10+'[1]AEC'!W10+'[1]SSB'!W10+'[1]HCB'!W10+'[1]その他'!W10</f>
        <v>292.41999999999996</v>
      </c>
    </row>
    <row r="11" spans="1:23" ht="23.25" customHeight="1">
      <c r="A11" s="284"/>
      <c r="B11" s="294" t="s">
        <v>58</v>
      </c>
      <c r="C11" s="898">
        <f>'[1]IAB'!C11+'[1]ECB'!C11+'[1]AEC'!C11+'[1]SSB'!C11+'[1]HCB'!C11+'[1]その他'!C11</f>
        <v>137</v>
      </c>
      <c r="D11" s="899">
        <f>'[1]IAB'!D11+'[1]ECB'!D11+'[1]AEC'!D11+'[1]SSB'!D11+'[1]HCB'!D11+'[1]その他'!D11</f>
        <v>153</v>
      </c>
      <c r="E11" s="900">
        <f>'[1]IAB'!E11+'[1]ECB'!E11+'[1]AEC'!E11+'[1]SSB'!E11+'[1]HCB'!E11+'[1]その他'!E11</f>
        <v>184</v>
      </c>
      <c r="F11" s="899">
        <f>'[1]IAB'!F11+'[1]ECB'!F11+'[1]AEC'!F11+'[1]SSB'!F11+'[1]HCB'!F11+'[1]その他'!F11</f>
        <v>191</v>
      </c>
      <c r="G11" s="901">
        <f>'[1]IAB'!G11+'[1]ECB'!G11+'[1]AEC'!G11+'[1]SSB'!G11+'[1]HCB'!G11+'[1]その他'!G11</f>
        <v>290</v>
      </c>
      <c r="H11" s="901">
        <f>'[1]IAB'!H11+'[1]ECB'!H11+'[1]AEC'!H11+'[1]SSB'!H11+'[1]HCB'!H11+'[1]その他'!H11</f>
        <v>375</v>
      </c>
      <c r="I11" s="902">
        <f>'[1]IAB'!I11+'[1]ECB'!I11+'[1]AEC'!I11+'[1]SSB'!I11+'[1]HCB'!I11+'[1]その他'!I11</f>
        <v>665</v>
      </c>
      <c r="J11" s="903">
        <f>'[1]IAB'!J11+'[1]ECB'!J11+'[1]AEC'!J11+'[1]SSB'!J11+'[1]HCB'!J11+'[1]その他'!J11</f>
        <v>93.09</v>
      </c>
      <c r="K11" s="904">
        <f>'[1]IAB'!K11+'[1]ECB'!K11+'[1]AEC'!K11+'[1]SSB'!K11+'[1]HCB'!K11+'[1]その他'!K11</f>
        <v>103.86999999999999</v>
      </c>
      <c r="L11" s="905">
        <f>'[1]IAB'!L11+'[1]ECB'!L11+'[1]AEC'!L11+'[1]SSB'!L11+'[1]HCB'!L11+'[1]その他'!L11</f>
        <v>109.59</v>
      </c>
      <c r="M11" s="906">
        <f>'[1]IAB'!M11+'[1]ECB'!M11+'[1]AEC'!M11+'[1]SSB'!M11+'[1]HCB'!M11+'[1]その他'!M11</f>
        <v>110.71999999999998</v>
      </c>
      <c r="N11" s="907">
        <f>'[1]IAB'!N11+'[1]ECB'!N11+'[1]AEC'!N11+'[1]SSB'!N11+'[1]HCB'!N11+'[1]その他'!N11</f>
        <v>196.96</v>
      </c>
      <c r="O11" s="907">
        <f>'[1]IAB'!O11+'[1]ECB'!O11+'[1]AEC'!O11+'[1]SSB'!O11+'[1]HCB'!O11+'[1]その他'!O11</f>
        <v>220.31</v>
      </c>
      <c r="P11" s="903">
        <f>'[1]IAB'!P11+'[1]ECB'!P11+'[1]AEC'!P11+'[1]SSB'!P11+'[1]HCB'!P11+'[1]その他'!P11</f>
        <v>417.2699999999999</v>
      </c>
      <c r="Q11" s="838">
        <f>'[1]IAB'!Q11+'[1]ECB'!Q11+'[1]AEC'!Q11+'[1]SSB'!Q11+'[1]HCB'!Q11+'[1]その他'!Q11</f>
        <v>96.25</v>
      </c>
      <c r="R11" s="839">
        <f>'[1]IAB'!R11+'[1]ECB'!R11+'[1]AEC'!R11+'[1]SSB'!R11+'[1]HCB'!R11+'[1]その他'!R11</f>
        <v>88</v>
      </c>
      <c r="S11" s="840">
        <f>'[1]IAB'!S11+'[1]ECB'!S11+'[1]AEC'!S11+'[1]SSB'!S11+'[1]HCB'!S11+'[1]その他'!S11</f>
        <v>80.7</v>
      </c>
      <c r="T11" s="839">
        <f>'[1]IAB'!T11+'[1]ECB'!T11+'[1]AEC'!T11+'[1]SSB'!T11+'[1]HCB'!T11+'[1]その他'!T11</f>
        <v>73.73</v>
      </c>
      <c r="U11" s="841">
        <f>'[1]IAB'!U11+'[1]ECB'!U11+'[1]AEC'!U11+'[1]SSB'!U11+'[1]HCB'!U11+'[1]その他'!U11</f>
        <v>184.25000000000003</v>
      </c>
      <c r="V11" s="841">
        <f>'[1]IAB'!V11+'[1]ECB'!V11+'[1]AEC'!V11+'[1]SSB'!V11+'[1]HCB'!V11+'[1]その他'!V11</f>
        <v>154.43</v>
      </c>
      <c r="W11" s="841">
        <f>'[1]IAB'!W11+'[1]ECB'!W11+'[1]AEC'!W11+'[1]SSB'!W11+'[1]HCB'!W11+'[1]その他'!W11</f>
        <v>338.68</v>
      </c>
    </row>
    <row r="12" spans="1:23" ht="23.25" customHeight="1" thickBot="1">
      <c r="A12" s="295"/>
      <c r="B12" s="296" t="s">
        <v>59</v>
      </c>
      <c r="C12" s="425">
        <f>'[1]IAB'!C12+'[1]ECB'!C12+'[1]AEC'!C12+'[1]SSB'!C12+'[1]HCB'!C12+'[1]その他'!C12</f>
        <v>41</v>
      </c>
      <c r="D12" s="426">
        <f>'[1]IAB'!D12+'[1]ECB'!D12+'[1]AEC'!D12+'[1]SSB'!D12+'[1]HCB'!D12+'[1]その他'!D12</f>
        <v>46</v>
      </c>
      <c r="E12" s="428">
        <f>'[1]IAB'!E12+'[1]ECB'!E12+'[1]AEC'!E12+'[1]SSB'!E12+'[1]HCB'!E12+'[1]その他'!E12</f>
        <v>50</v>
      </c>
      <c r="F12" s="426">
        <f>'[1]IAB'!F12+'[1]ECB'!F12+'[1]AEC'!F12+'[1]SSB'!F12+'[1]HCB'!F12+'[1]その他'!F12</f>
        <v>63</v>
      </c>
      <c r="G12" s="427">
        <f>'[1]IAB'!G12+'[1]ECB'!G12+'[1]AEC'!G12+'[1]SSB'!G12+'[1]HCB'!G12+'[1]その他'!G12</f>
        <v>87</v>
      </c>
      <c r="H12" s="427">
        <f>'[1]IAB'!H12+'[1]ECB'!H12+'[1]AEC'!H12+'[1]SSB'!H12+'[1]HCB'!H12+'[1]その他'!H12</f>
        <v>113</v>
      </c>
      <c r="I12" s="429">
        <f>'[1]IAB'!I12+'[1]ECB'!I12+'[1]AEC'!I12+'[1]SSB'!I12+'[1]HCB'!I12+'[1]その他'!I12</f>
        <v>200</v>
      </c>
      <c r="J12" s="430">
        <f>'[1]IAB'!J12+'[1]ECB'!J12+'[1]AEC'!J12+'[1]SSB'!J12+'[1]HCB'!J12+'[1]その他'!J12</f>
        <v>31.199999999999996</v>
      </c>
      <c r="K12" s="542">
        <f>'[1]IAB'!K12+'[1]ECB'!K12+'[1]AEC'!K12+'[1]SSB'!K12+'[1]HCB'!K12+'[1]その他'!K12</f>
        <v>35.790000000000006</v>
      </c>
      <c r="L12" s="543">
        <f>'[1]IAB'!L12+'[1]ECB'!L12+'[1]AEC'!L12+'[1]SSB'!L12+'[1]HCB'!L12+'[1]その他'!L12</f>
        <v>38.17000000000001</v>
      </c>
      <c r="M12" s="431">
        <f>'[1]IAB'!M12+'[1]ECB'!M12+'[1]AEC'!M12+'[1]SSB'!M12+'[1]HCB'!M12+'[1]その他'!M12</f>
        <v>53.15</v>
      </c>
      <c r="N12" s="432">
        <f>'[1]IAB'!N12+'[1]ECB'!N12+'[1]AEC'!N12+'[1]SSB'!N12+'[1]HCB'!N12+'[1]その他'!N12</f>
        <v>66.99</v>
      </c>
      <c r="O12" s="432">
        <f>'[1]IAB'!O12+'[1]ECB'!O12+'[1]AEC'!O12+'[1]SSB'!O12+'[1]HCB'!O12+'[1]その他'!O12</f>
        <v>91.31999999999998</v>
      </c>
      <c r="P12" s="430">
        <v>158.31</v>
      </c>
      <c r="Q12" s="846">
        <f>'[1]IAB'!Q12+'[1]ECB'!Q12+'[1]AEC'!Q12+'[1]SSB'!Q12+'[1]HCB'!Q12+'[1]その他'!Q12</f>
        <v>61.99999999999999</v>
      </c>
      <c r="R12" s="847">
        <f>'[1]IAB'!R12+'[1]ECB'!R12+'[1]AEC'!R12+'[1]SSB'!R12+'[1]HCB'!R12+'[1]その他'!R12</f>
        <v>55.8</v>
      </c>
      <c r="S12" s="848">
        <f>'[1]IAB'!S12+'[1]ECB'!S12+'[1]AEC'!S12+'[1]SSB'!S12+'[1]HCB'!S12+'[1]その他'!S12</f>
        <v>34</v>
      </c>
      <c r="T12" s="847">
        <f>'[1]IAB'!T12+'[1]ECB'!T12+'[1]AEC'!T12+'[1]SSB'!T12+'[1]HCB'!T12+'[1]その他'!T12</f>
        <v>63.92000000000001</v>
      </c>
      <c r="U12" s="849">
        <f>'[1]IAB'!U12+'[1]ECB'!U12+'[1]AEC'!U12+'[1]SSB'!U12+'[1]HCB'!U12+'[1]その他'!U12</f>
        <v>117.79999999999998</v>
      </c>
      <c r="V12" s="849">
        <f>'[1]IAB'!V12+'[1]ECB'!V12+'[1]AEC'!V12+'[1]SSB'!V12+'[1]HCB'!V12+'[1]その他'!V12</f>
        <v>97.92</v>
      </c>
      <c r="W12" s="849">
        <f>'[1]IAB'!W12+'[1]ECB'!W12+'[1]AEC'!W12+'[1]SSB'!W12+'[1]HCB'!W12+'[1]その他'!W12</f>
        <v>215.72000000000003</v>
      </c>
    </row>
    <row r="13" spans="1:23" ht="23.25" customHeight="1" thickBot="1" thickTop="1">
      <c r="A13" s="297" t="s">
        <v>60</v>
      </c>
      <c r="B13" s="298"/>
      <c r="C13" s="433">
        <f>'[1]IAB'!C13+'[1]ECB'!C13+'[1]AEC'!C13+'[1]SSB'!C13+'[1]HCB'!C13+'[1]その他'!C13</f>
        <v>1550</v>
      </c>
      <c r="D13" s="434">
        <f>'[1]IAB'!D13+'[1]ECB'!D13+'[1]AEC'!D13+'[1]SSB'!D13+'[1]HCB'!D13+'[1]その他'!D13</f>
        <v>1650</v>
      </c>
      <c r="E13" s="436">
        <f>'[1]IAB'!E13+'[1]ECB'!E13+'[1]AEC'!E13+'[1]SSB'!E13+'[1]HCB'!E13+'[1]その他'!E13</f>
        <v>1845</v>
      </c>
      <c r="F13" s="434">
        <f>'[1]IAB'!F13+'[1]ECB'!F13+'[1]AEC'!F13+'[1]SSB'!F13+'[1]HCB'!F13+'[1]その他'!F13</f>
        <v>1955</v>
      </c>
      <c r="G13" s="435">
        <f>'[1]IAB'!G13+'[1]ECB'!G13+'[1]AEC'!G13+'[1]SSB'!G13+'[1]HCB'!G13+'[1]その他'!G13</f>
        <v>3200</v>
      </c>
      <c r="H13" s="435">
        <f>'[1]IAB'!H13+'[1]ECB'!H13+'[1]AEC'!H13+'[1]SSB'!H13+'[1]HCB'!H13+'[1]その他'!H13</f>
        <v>3800</v>
      </c>
      <c r="I13" s="437">
        <f>'[1]IAB'!I13+'[1]ECB'!I13+'[1]AEC'!I13+'[1]SSB'!I13+'[1]HCB'!I13+'[1]その他'!I13</f>
        <v>7000</v>
      </c>
      <c r="J13" s="438">
        <f>'[1]IAB'!J13+'[1]ECB'!J13+'[1]AEC'!J13+'[1]SSB'!J13+'[1]HCB'!J13+'[1]その他'!J13</f>
        <v>1384.7199999999998</v>
      </c>
      <c r="K13" s="544">
        <f>'[1]IAB'!K13+'[1]ECB'!K13+'[1]AEC'!K13+'[1]SSB'!K13+'[1]HCB'!K13+'[1]その他'!K13</f>
        <v>1468.8999999999999</v>
      </c>
      <c r="L13" s="545">
        <f>'[1]IAB'!L13+'[1]ECB'!L13+'[1]AEC'!L13+'[1]SSB'!L13+'[1]HCB'!L13+'[1]その他'!L13</f>
        <v>1573.9299999999998</v>
      </c>
      <c r="M13" s="439">
        <f>'[1]IAB'!M13+'[1]ECB'!M13+'[1]AEC'!M13+'[1]SSB'!M13+'[1]HCB'!M13+'[1]その他'!M13</f>
        <v>1840.2699999999998</v>
      </c>
      <c r="N13" s="440">
        <f>'[1]IAB'!N13+'[1]ECB'!N13+'[1]AEC'!N13+'[1]SSB'!N13+'[1]HCB'!N13+'[1]その他'!N13</f>
        <v>2853.62</v>
      </c>
      <c r="O13" s="440">
        <f>'[1]IAB'!O13+'[1]ECB'!O13+'[1]AEC'!O13+'[1]SSB'!O13+'[1]HCB'!O13+'[1]その他'!O13</f>
        <v>3414.2000000000003</v>
      </c>
      <c r="P13" s="438">
        <v>6268.4</v>
      </c>
      <c r="Q13" s="852">
        <f>'[1]IAB'!Q13+'[1]ECB'!Q13+'[1]AEC'!Q13+'[1]SSB'!Q13+'[1]HCB'!Q13+'[1]その他'!Q13</f>
        <v>1479.2999999999997</v>
      </c>
      <c r="R13" s="853">
        <f>'[1]IAB'!R13+'[1]ECB'!R13+'[1]AEC'!R13+'[1]SSB'!R13+'[1]HCB'!R13+'[1]その他'!R13</f>
        <v>1543.3999999999999</v>
      </c>
      <c r="S13" s="854">
        <f>'[1]IAB'!S13+'[1]ECB'!S13+'[1]AEC'!S13+'[1]SSB'!S13+'[1]HCB'!S13+'[1]その他'!S13</f>
        <v>1473.4</v>
      </c>
      <c r="T13" s="853">
        <f>'[1]IAB'!T13+'[1]ECB'!T13+'[1]AEC'!T13+'[1]SSB'!T13+'[1]HCB'!T13+'[1]その他'!T13</f>
        <v>1589.78</v>
      </c>
      <c r="U13" s="855">
        <f>'[1]IAB'!U13+'[1]ECB'!U13+'[1]AEC'!U13+'[1]SSB'!U13+'[1]HCB'!U13+'[1]その他'!U13</f>
        <v>3022.7</v>
      </c>
      <c r="V13" s="855">
        <f>'[1]IAB'!V13+'[1]ECB'!V13+'[1]AEC'!V13+'[1]SSB'!V13+'[1]HCB'!V13+'[1]その他'!V13</f>
        <v>3063.1799999999994</v>
      </c>
      <c r="W13" s="855">
        <f>'[1]IAB'!W13+'[1]ECB'!W13+'[1]AEC'!W13+'[1]SSB'!W13+'[1]HCB'!W13+'[1]その他'!W13</f>
        <v>6085.879999999999</v>
      </c>
    </row>
    <row r="14" spans="17:23" ht="17.25" customHeight="1" thickBot="1">
      <c r="Q14" s="148"/>
      <c r="R14" s="148"/>
      <c r="S14" s="148"/>
      <c r="T14" s="148"/>
      <c r="U14" s="148"/>
      <c r="V14" s="148"/>
      <c r="W14" s="149" t="s">
        <v>42</v>
      </c>
    </row>
    <row r="15" spans="8:23" ht="23.25" customHeight="1">
      <c r="H15" s="13"/>
      <c r="I15" s="307"/>
      <c r="J15" s="957" t="s">
        <v>247</v>
      </c>
      <c r="K15" s="958"/>
      <c r="L15" s="958"/>
      <c r="M15" s="958"/>
      <c r="N15" s="958"/>
      <c r="O15" s="958"/>
      <c r="P15" s="937"/>
      <c r="Q15" s="975" t="s">
        <v>245</v>
      </c>
      <c r="R15" s="976"/>
      <c r="S15" s="976"/>
      <c r="T15" s="976"/>
      <c r="U15" s="976"/>
      <c r="V15" s="976"/>
      <c r="W15" s="977"/>
    </row>
    <row r="16" spans="8:23" ht="23.25" customHeight="1" thickBot="1">
      <c r="H16" s="953" t="s">
        <v>192</v>
      </c>
      <c r="I16" s="978"/>
      <c r="J16" s="969"/>
      <c r="K16" s="970"/>
      <c r="L16" s="970"/>
      <c r="M16" s="970"/>
      <c r="N16" s="970"/>
      <c r="O16" s="970"/>
      <c r="P16" s="971"/>
      <c r="Q16" s="935"/>
      <c r="R16" s="955"/>
      <c r="S16" s="955"/>
      <c r="T16" s="955"/>
      <c r="U16" s="955"/>
      <c r="V16" s="955"/>
      <c r="W16" s="936"/>
    </row>
    <row r="17" spans="8:23" ht="23.25" customHeight="1" thickBot="1">
      <c r="H17" s="934" t="s">
        <v>43</v>
      </c>
      <c r="I17" s="932"/>
      <c r="J17" s="104" t="s">
        <v>44</v>
      </c>
      <c r="K17" s="497" t="s">
        <v>45</v>
      </c>
      <c r="L17" s="495" t="s">
        <v>47</v>
      </c>
      <c r="M17" s="496" t="s">
        <v>48</v>
      </c>
      <c r="N17" s="10" t="s">
        <v>46</v>
      </c>
      <c r="O17" s="10" t="s">
        <v>49</v>
      </c>
      <c r="P17" s="10" t="s">
        <v>50</v>
      </c>
      <c r="Q17" s="450" t="s">
        <v>44</v>
      </c>
      <c r="R17" s="501" t="s">
        <v>45</v>
      </c>
      <c r="S17" s="502" t="s">
        <v>47</v>
      </c>
      <c r="T17" s="503" t="s">
        <v>48</v>
      </c>
      <c r="U17" s="4" t="s">
        <v>46</v>
      </c>
      <c r="V17" s="4" t="s">
        <v>49</v>
      </c>
      <c r="W17" s="4" t="s">
        <v>50</v>
      </c>
    </row>
    <row r="18" spans="8:23" ht="23.25" customHeight="1" thickTop="1">
      <c r="H18" s="286" t="s">
        <v>53</v>
      </c>
      <c r="I18" s="287"/>
      <c r="J18" s="168">
        <f aca="true" t="shared" si="0" ref="J18:W25">C6/J6</f>
        <v>1.0506430660145436</v>
      </c>
      <c r="K18" s="169">
        <f t="shared" si="0"/>
        <v>1.0597314066944301</v>
      </c>
      <c r="L18" s="519">
        <f t="shared" si="0"/>
        <v>1.1524974585660601</v>
      </c>
      <c r="M18" s="169">
        <f t="shared" si="0"/>
        <v>0.9945911489824424</v>
      </c>
      <c r="N18" s="170">
        <f t="shared" si="0"/>
        <v>1.0553580434471292</v>
      </c>
      <c r="O18" s="170">
        <f t="shared" si="0"/>
        <v>1.0657687436285563</v>
      </c>
      <c r="P18" s="170">
        <f t="shared" si="0"/>
        <v>1.0608831394251224</v>
      </c>
      <c r="Q18" s="41">
        <f t="shared" si="0"/>
        <v>0.8984550284232921</v>
      </c>
      <c r="R18" s="42">
        <f t="shared" si="0"/>
        <v>0.8780084299262382</v>
      </c>
      <c r="S18" s="525">
        <f t="shared" si="0"/>
        <v>0.9888073187259996</v>
      </c>
      <c r="T18" s="42">
        <f t="shared" si="0"/>
        <v>1.1043853655506555</v>
      </c>
      <c r="U18" s="43">
        <f t="shared" si="0"/>
        <v>0.8877300037032738</v>
      </c>
      <c r="V18" s="43">
        <f t="shared" si="0"/>
        <v>1.0491103741074033</v>
      </c>
      <c r="W18" s="43">
        <v>0.969</v>
      </c>
    </row>
    <row r="19" spans="8:23" ht="23.25" customHeight="1" thickBot="1">
      <c r="H19" s="288" t="s">
        <v>54</v>
      </c>
      <c r="I19" s="289"/>
      <c r="J19" s="171">
        <f t="shared" si="0"/>
        <v>1.2061582715000163</v>
      </c>
      <c r="K19" s="172">
        <f t="shared" si="0"/>
        <v>1.2066009092768262</v>
      </c>
      <c r="L19" s="520">
        <f t="shared" si="0"/>
        <v>1.1969532100108815</v>
      </c>
      <c r="M19" s="172">
        <f t="shared" si="0"/>
        <v>1.1557853910795086</v>
      </c>
      <c r="N19" s="173">
        <f t="shared" si="0"/>
        <v>1.2063838144172885</v>
      </c>
      <c r="O19" s="173">
        <f t="shared" si="0"/>
        <v>1.1753196461812305</v>
      </c>
      <c r="P19" s="173">
        <f t="shared" si="0"/>
        <v>1.1892857668044055</v>
      </c>
      <c r="Q19" s="44">
        <f t="shared" si="0"/>
        <v>0.9883215687541391</v>
      </c>
      <c r="R19" s="45">
        <f t="shared" si="0"/>
        <v>1.0694313593539702</v>
      </c>
      <c r="S19" s="526">
        <f t="shared" si="0"/>
        <v>1.1878231292517005</v>
      </c>
      <c r="T19" s="45">
        <f t="shared" si="0"/>
        <v>1.2399012567324956</v>
      </c>
      <c r="U19" s="46">
        <f t="shared" si="0"/>
        <v>1.028051323043453</v>
      </c>
      <c r="V19" s="46">
        <f t="shared" si="0"/>
        <v>1.2146322946923682</v>
      </c>
      <c r="W19" s="46">
        <f t="shared" si="0"/>
        <v>1.1215463462704045</v>
      </c>
    </row>
    <row r="20" spans="8:23" ht="23.25" customHeight="1" thickTop="1">
      <c r="H20" s="290"/>
      <c r="I20" s="291" t="s">
        <v>55</v>
      </c>
      <c r="J20" s="174">
        <f t="shared" si="0"/>
        <v>1.3255599877262962</v>
      </c>
      <c r="K20" s="175">
        <f t="shared" si="0"/>
        <v>1.181020066889632</v>
      </c>
      <c r="L20" s="521">
        <f t="shared" si="0"/>
        <v>1.1225843122394847</v>
      </c>
      <c r="M20" s="175">
        <f t="shared" si="0"/>
        <v>1.1061660113209177</v>
      </c>
      <c r="N20" s="176">
        <f t="shared" si="0"/>
        <v>1.2474951313821228</v>
      </c>
      <c r="O20" s="176">
        <f t="shared" si="0"/>
        <v>1.1139984182578242</v>
      </c>
      <c r="P20" s="176">
        <f t="shared" si="0"/>
        <v>1.1733554200235925</v>
      </c>
      <c r="Q20" s="47">
        <f t="shared" si="0"/>
        <v>1.012111801242236</v>
      </c>
      <c r="R20" s="48">
        <f t="shared" si="0"/>
        <v>1.1812345679012348</v>
      </c>
      <c r="S20" s="527">
        <f t="shared" si="0"/>
        <v>1.2566666666666666</v>
      </c>
      <c r="T20" s="48">
        <f t="shared" si="0"/>
        <v>1.4015867248062015</v>
      </c>
      <c r="U20" s="49">
        <f t="shared" si="0"/>
        <v>1.096934984520124</v>
      </c>
      <c r="V20" s="49">
        <f t="shared" si="0"/>
        <v>1.3285002401536985</v>
      </c>
      <c r="W20" s="49">
        <f t="shared" si="0"/>
        <v>1.2145034444918612</v>
      </c>
    </row>
    <row r="21" spans="8:23" ht="23.25" customHeight="1">
      <c r="H21" s="292"/>
      <c r="I21" s="293" t="s">
        <v>56</v>
      </c>
      <c r="J21" s="174">
        <f t="shared" si="0"/>
        <v>1.0363123860056376</v>
      </c>
      <c r="K21" s="175">
        <f t="shared" si="0"/>
        <v>1.1064325389715106</v>
      </c>
      <c r="L21" s="521">
        <f t="shared" si="0"/>
        <v>1.0851081059195078</v>
      </c>
      <c r="M21" s="175">
        <f t="shared" si="0"/>
        <v>1.0067958721369241</v>
      </c>
      <c r="N21" s="176">
        <f t="shared" si="0"/>
        <v>1.0700137788494661</v>
      </c>
      <c r="O21" s="176">
        <f t="shared" si="0"/>
        <v>1.0436306157039748</v>
      </c>
      <c r="P21" s="176">
        <f t="shared" si="0"/>
        <v>1.0560142284022354</v>
      </c>
      <c r="Q21" s="47">
        <f t="shared" si="0"/>
        <v>1.0590921064184737</v>
      </c>
      <c r="R21" s="48">
        <f t="shared" si="0"/>
        <v>1.0335185185185185</v>
      </c>
      <c r="S21" s="702">
        <f t="shared" si="0"/>
        <v>1.0673292999135695</v>
      </c>
      <c r="T21" s="48">
        <f t="shared" si="0"/>
        <v>1.124994943570244</v>
      </c>
      <c r="U21" s="49">
        <f t="shared" si="0"/>
        <v>1.0466447338771465</v>
      </c>
      <c r="V21" s="49">
        <f t="shared" si="0"/>
        <v>1.0971145609159858</v>
      </c>
      <c r="W21" s="49">
        <f t="shared" si="0"/>
        <v>1.0728325328765491</v>
      </c>
    </row>
    <row r="22" spans="8:23" ht="23.25" customHeight="1">
      <c r="H22" s="275"/>
      <c r="I22" s="293" t="s">
        <v>57</v>
      </c>
      <c r="J22" s="174">
        <f t="shared" si="0"/>
        <v>1.127368673542816</v>
      </c>
      <c r="K22" s="175">
        <f t="shared" si="0"/>
        <v>1.1669328092371942</v>
      </c>
      <c r="L22" s="521">
        <f t="shared" si="0"/>
        <v>1.047742492979045</v>
      </c>
      <c r="M22" s="175">
        <f t="shared" si="0"/>
        <v>1.0390648416425217</v>
      </c>
      <c r="N22" s="176">
        <f t="shared" si="0"/>
        <v>1.1469142545057347</v>
      </c>
      <c r="O22" s="176">
        <f t="shared" si="0"/>
        <v>1.0432345461151191</v>
      </c>
      <c r="P22" s="176">
        <f t="shared" si="0"/>
        <v>1.0910311643260786</v>
      </c>
      <c r="Q22" s="47">
        <f t="shared" si="0"/>
        <v>1.1570913127948932</v>
      </c>
      <c r="R22" s="48">
        <f t="shared" si="0"/>
        <v>1.1213498622589533</v>
      </c>
      <c r="S22" s="531">
        <f t="shared" si="0"/>
        <v>1.2527740189445196</v>
      </c>
      <c r="T22" s="48">
        <f t="shared" si="0"/>
        <v>1.3551313295423777</v>
      </c>
      <c r="U22" s="49">
        <f t="shared" si="0"/>
        <v>1.1391538780588966</v>
      </c>
      <c r="V22" s="49">
        <f t="shared" si="0"/>
        <v>1.303938819707634</v>
      </c>
      <c r="W22" s="49">
        <f t="shared" si="0"/>
        <v>1.2224198071267356</v>
      </c>
    </row>
    <row r="23" spans="8:23" ht="23.25" customHeight="1">
      <c r="H23" s="284"/>
      <c r="I23" s="294" t="s">
        <v>58</v>
      </c>
      <c r="J23" s="174">
        <f t="shared" si="0"/>
        <v>1.4716940595122998</v>
      </c>
      <c r="K23" s="175">
        <f t="shared" si="0"/>
        <v>1.4729950900163669</v>
      </c>
      <c r="L23" s="521">
        <f t="shared" si="0"/>
        <v>1.6789853088785474</v>
      </c>
      <c r="M23" s="175">
        <f t="shared" si="0"/>
        <v>1.7250722543352603</v>
      </c>
      <c r="N23" s="176">
        <f t="shared" si="0"/>
        <v>1.4723801787164905</v>
      </c>
      <c r="O23" s="176">
        <f t="shared" si="0"/>
        <v>1.7021469747174436</v>
      </c>
      <c r="P23" s="176">
        <f t="shared" si="0"/>
        <v>1.5936923335010906</v>
      </c>
      <c r="Q23" s="47">
        <f t="shared" si="0"/>
        <v>0.9671688311688312</v>
      </c>
      <c r="R23" s="48">
        <f t="shared" si="0"/>
        <v>1.180340909090909</v>
      </c>
      <c r="S23" s="527">
        <f t="shared" si="0"/>
        <v>1.357992565055762</v>
      </c>
      <c r="T23" s="48">
        <f t="shared" si="0"/>
        <v>1.5016953750169535</v>
      </c>
      <c r="U23" s="49">
        <f t="shared" si="0"/>
        <v>1.0689823609226594</v>
      </c>
      <c r="V23" s="49">
        <f t="shared" si="0"/>
        <v>1.4266010490189729</v>
      </c>
      <c r="W23" s="49">
        <f t="shared" si="0"/>
        <v>1.2320479508680757</v>
      </c>
    </row>
    <row r="24" spans="8:23" ht="23.25" customHeight="1" thickBot="1">
      <c r="H24" s="295"/>
      <c r="I24" s="296" t="s">
        <v>59</v>
      </c>
      <c r="J24" s="177">
        <f t="shared" si="0"/>
        <v>1.3141025641025643</v>
      </c>
      <c r="K24" s="178">
        <f t="shared" si="0"/>
        <v>1.285275216540933</v>
      </c>
      <c r="L24" s="522">
        <f t="shared" si="0"/>
        <v>1.3099292638197535</v>
      </c>
      <c r="M24" s="178">
        <f t="shared" si="0"/>
        <v>1.1853245531514582</v>
      </c>
      <c r="N24" s="179">
        <f t="shared" si="0"/>
        <v>1.2987012987012987</v>
      </c>
      <c r="O24" s="179">
        <f t="shared" si="0"/>
        <v>1.2374069207183533</v>
      </c>
      <c r="P24" s="179">
        <f t="shared" si="0"/>
        <v>1.2633440717579432</v>
      </c>
      <c r="Q24" s="50">
        <f t="shared" si="0"/>
        <v>0.5032258064516129</v>
      </c>
      <c r="R24" s="51">
        <f t="shared" si="0"/>
        <v>0.6413978494623658</v>
      </c>
      <c r="S24" s="528">
        <f t="shared" si="0"/>
        <v>1.1226470588235298</v>
      </c>
      <c r="T24" s="51">
        <f t="shared" si="0"/>
        <v>0.831508135168961</v>
      </c>
      <c r="U24" s="52">
        <f t="shared" si="0"/>
        <v>0.5686757215619694</v>
      </c>
      <c r="V24" s="52">
        <f t="shared" si="0"/>
        <v>0.9325980392156861</v>
      </c>
      <c r="W24" s="52">
        <f t="shared" si="0"/>
        <v>0.7338679770072315</v>
      </c>
    </row>
    <row r="25" spans="8:23" ht="23.25" customHeight="1" thickBot="1" thickTop="1">
      <c r="H25" s="297" t="s">
        <v>60</v>
      </c>
      <c r="I25" s="298"/>
      <c r="J25" s="180">
        <f t="shared" si="0"/>
        <v>1.1193598705875558</v>
      </c>
      <c r="K25" s="181">
        <f t="shared" si="0"/>
        <v>1.1232895363877733</v>
      </c>
      <c r="L25" s="523">
        <f t="shared" si="0"/>
        <v>1.1722249401180487</v>
      </c>
      <c r="M25" s="181">
        <f t="shared" si="0"/>
        <v>1.0623441125487023</v>
      </c>
      <c r="N25" s="182">
        <f t="shared" si="0"/>
        <v>1.1213826648257301</v>
      </c>
      <c r="O25" s="182">
        <f t="shared" si="0"/>
        <v>1.1129986526858413</v>
      </c>
      <c r="P25" s="182">
        <f t="shared" si="0"/>
        <v>1.1167123986982326</v>
      </c>
      <c r="Q25" s="53">
        <f t="shared" si="0"/>
        <v>0.9360643547623877</v>
      </c>
      <c r="R25" s="54">
        <f t="shared" si="0"/>
        <v>0.9517299468705456</v>
      </c>
      <c r="S25" s="529">
        <f t="shared" si="0"/>
        <v>1.0682299443464094</v>
      </c>
      <c r="T25" s="54">
        <f t="shared" si="0"/>
        <v>1.1575626816289044</v>
      </c>
      <c r="U25" s="55">
        <f t="shared" si="0"/>
        <v>0.9440632547060576</v>
      </c>
      <c r="V25" s="55">
        <f t="shared" si="0"/>
        <v>1.1145933311134184</v>
      </c>
      <c r="W25" s="55">
        <f t="shared" si="0"/>
        <v>1.0299907326467168</v>
      </c>
    </row>
    <row r="26" spans="3:23" ht="15.75" customHeight="1" thickBot="1">
      <c r="C26" s="36"/>
      <c r="D26" s="36"/>
      <c r="E26" s="36"/>
      <c r="F26" s="36"/>
      <c r="G26" s="36"/>
      <c r="H26" s="36"/>
      <c r="I26" s="36"/>
      <c r="J26" s="36"/>
      <c r="K26" s="36"/>
      <c r="L26" s="36"/>
      <c r="M26" s="36"/>
      <c r="N26" s="36"/>
      <c r="O26" s="36"/>
      <c r="P26" s="36"/>
      <c r="Q26" s="36"/>
      <c r="R26" s="36"/>
      <c r="S26" s="36"/>
      <c r="T26" s="36"/>
      <c r="U26" s="36"/>
      <c r="V26" s="97"/>
      <c r="W26" s="97" t="s">
        <v>155</v>
      </c>
    </row>
    <row r="27" spans="1:23" ht="15.75">
      <c r="A27" s="13"/>
      <c r="B27" s="38"/>
      <c r="C27" s="963" t="s">
        <v>243</v>
      </c>
      <c r="D27" s="964"/>
      <c r="E27" s="964"/>
      <c r="F27" s="964"/>
      <c r="G27" s="964"/>
      <c r="H27" s="964"/>
      <c r="I27" s="965"/>
      <c r="J27" s="957" t="s">
        <v>244</v>
      </c>
      <c r="K27" s="958"/>
      <c r="L27" s="958"/>
      <c r="M27" s="958"/>
      <c r="N27" s="958"/>
      <c r="O27" s="958"/>
      <c r="P27" s="959"/>
      <c r="Q27" s="951" t="s">
        <v>246</v>
      </c>
      <c r="R27" s="951"/>
      <c r="S27" s="951"/>
      <c r="T27" s="951"/>
      <c r="U27" s="951"/>
      <c r="V27" s="951"/>
      <c r="W27" s="952"/>
    </row>
    <row r="28" spans="1:23" ht="15.75">
      <c r="A28" s="953" t="s">
        <v>103</v>
      </c>
      <c r="B28" s="978"/>
      <c r="C28" s="966" t="s">
        <v>201</v>
      </c>
      <c r="D28" s="967"/>
      <c r="E28" s="967"/>
      <c r="F28" s="967"/>
      <c r="G28" s="967"/>
      <c r="H28" s="967"/>
      <c r="I28" s="968"/>
      <c r="J28" s="960" t="s">
        <v>40</v>
      </c>
      <c r="K28" s="961"/>
      <c r="L28" s="961"/>
      <c r="M28" s="961"/>
      <c r="N28" s="961"/>
      <c r="O28" s="961"/>
      <c r="P28" s="962"/>
      <c r="Q28" s="955" t="s">
        <v>40</v>
      </c>
      <c r="R28" s="955"/>
      <c r="S28" s="955"/>
      <c r="T28" s="955"/>
      <c r="U28" s="955"/>
      <c r="V28" s="955"/>
      <c r="W28" s="956"/>
    </row>
    <row r="29" spans="1:23" ht="6.75" customHeight="1" thickBot="1">
      <c r="A29" s="284"/>
      <c r="B29" s="285"/>
      <c r="C29" s="157"/>
      <c r="D29" s="158"/>
      <c r="E29" s="158"/>
      <c r="F29" s="158"/>
      <c r="G29" s="155"/>
      <c r="H29" s="155"/>
      <c r="I29" s="156"/>
      <c r="J29" s="8"/>
      <c r="K29" s="9"/>
      <c r="L29" s="7"/>
      <c r="M29" s="9"/>
      <c r="N29" s="9"/>
      <c r="O29" s="7"/>
      <c r="P29" s="19"/>
      <c r="Q29" s="972"/>
      <c r="R29" s="972"/>
      <c r="S29" s="973"/>
      <c r="T29" s="972"/>
      <c r="U29" s="972"/>
      <c r="V29" s="973"/>
      <c r="W29" s="974"/>
    </row>
    <row r="30" spans="1:23" ht="18.75" customHeight="1" thickBot="1">
      <c r="A30" s="934" t="s">
        <v>101</v>
      </c>
      <c r="B30" s="987"/>
      <c r="C30" s="159" t="s">
        <v>194</v>
      </c>
      <c r="D30" s="489" t="s">
        <v>195</v>
      </c>
      <c r="E30" s="489" t="s">
        <v>196</v>
      </c>
      <c r="F30" s="160" t="s">
        <v>197</v>
      </c>
      <c r="G30" s="161" t="s">
        <v>198</v>
      </c>
      <c r="H30" s="161" t="s">
        <v>199</v>
      </c>
      <c r="I30" s="162" t="s">
        <v>200</v>
      </c>
      <c r="J30" s="104" t="s">
        <v>185</v>
      </c>
      <c r="K30" s="95" t="s">
        <v>186</v>
      </c>
      <c r="L30" s="497" t="s">
        <v>187</v>
      </c>
      <c r="M30" s="95" t="s">
        <v>188</v>
      </c>
      <c r="N30" s="10" t="s">
        <v>189</v>
      </c>
      <c r="O30" s="10" t="s">
        <v>190</v>
      </c>
      <c r="P30" s="96" t="s">
        <v>191</v>
      </c>
      <c r="Q30" s="450" t="s">
        <v>185</v>
      </c>
      <c r="R30" s="3" t="s">
        <v>186</v>
      </c>
      <c r="S30" s="501" t="s">
        <v>187</v>
      </c>
      <c r="T30" s="3" t="s">
        <v>188</v>
      </c>
      <c r="U30" s="4" t="s">
        <v>189</v>
      </c>
      <c r="V30" s="4" t="s">
        <v>190</v>
      </c>
      <c r="W30" s="451" t="s">
        <v>191</v>
      </c>
    </row>
    <row r="31" spans="1:23" ht="21.75" customHeight="1" thickTop="1">
      <c r="A31" s="286" t="s">
        <v>104</v>
      </c>
      <c r="B31" s="287"/>
      <c r="C31" s="728">
        <f aca="true" t="shared" si="1" ref="C31:J31">C6/C$13</f>
        <v>0.5238709677419355</v>
      </c>
      <c r="D31" s="189">
        <f t="shared" si="1"/>
        <v>0.5351515151515152</v>
      </c>
      <c r="E31" s="728">
        <f t="shared" si="1"/>
        <v>0.5468834688346883</v>
      </c>
      <c r="F31" s="189">
        <f t="shared" si="1"/>
        <v>0.5427109974424552</v>
      </c>
      <c r="G31" s="190">
        <f t="shared" si="1"/>
        <v>0.5296875</v>
      </c>
      <c r="H31" s="190">
        <f t="shared" si="1"/>
        <v>0.5447368421052632</v>
      </c>
      <c r="I31" s="728">
        <f t="shared" si="1"/>
        <v>0.5378571428571428</v>
      </c>
      <c r="J31" s="238">
        <f t="shared" si="1"/>
        <v>0.5581344965047086</v>
      </c>
      <c r="K31" s="554">
        <f aca="true" t="shared" si="2" ref="J31:W38">K6/K$13</f>
        <v>0.5672476002450815</v>
      </c>
      <c r="L31" s="555">
        <f t="shared" si="2"/>
        <v>0.556244559796179</v>
      </c>
      <c r="M31" s="140">
        <f t="shared" si="2"/>
        <v>0.5796812424263832</v>
      </c>
      <c r="N31" s="141">
        <f t="shared" si="2"/>
        <v>0.5628254637968616</v>
      </c>
      <c r="O31" s="141">
        <f t="shared" si="2"/>
        <v>0.5688770429383164</v>
      </c>
      <c r="P31" s="239">
        <f t="shared" si="2"/>
        <v>0.5661620190160169</v>
      </c>
      <c r="Q31" s="730">
        <f aca="true" t="shared" si="3" ref="Q31:W31">Q6/Q$13</f>
        <v>0.5814980058135605</v>
      </c>
      <c r="R31" s="731">
        <f t="shared" si="3"/>
        <v>0.6148762472463393</v>
      </c>
      <c r="S31" s="732">
        <f t="shared" si="3"/>
        <v>0.6009230351567801</v>
      </c>
      <c r="T31" s="731">
        <f t="shared" si="3"/>
        <v>0.6075935035036294</v>
      </c>
      <c r="U31" s="733">
        <f t="shared" si="3"/>
        <v>0.5985410394680253</v>
      </c>
      <c r="V31" s="733">
        <f t="shared" si="3"/>
        <v>0.6043849855379051</v>
      </c>
      <c r="W31" s="733">
        <f t="shared" si="3"/>
        <v>0.6014824478957851</v>
      </c>
    </row>
    <row r="32" spans="1:23" ht="23.25" customHeight="1" thickBot="1">
      <c r="A32" s="288" t="s">
        <v>105</v>
      </c>
      <c r="B32" s="289"/>
      <c r="C32" s="742">
        <f aca="true" t="shared" si="4" ref="C32:I38">C7/C$13</f>
        <v>0.4761290322580645</v>
      </c>
      <c r="D32" s="193">
        <f t="shared" si="4"/>
        <v>0.46484848484848484</v>
      </c>
      <c r="E32" s="742">
        <f t="shared" si="4"/>
        <v>0.45311653116531164</v>
      </c>
      <c r="F32" s="193">
        <f t="shared" si="4"/>
        <v>0.45728900255754473</v>
      </c>
      <c r="G32" s="194">
        <f aca="true" t="shared" si="5" ref="G32:G38">G7/G$13</f>
        <v>0.4703125</v>
      </c>
      <c r="H32" s="194">
        <f t="shared" si="4"/>
        <v>0.45526315789473687</v>
      </c>
      <c r="I32" s="742">
        <f t="shared" si="4"/>
        <v>0.46214285714285713</v>
      </c>
      <c r="J32" s="240">
        <f t="shared" si="2"/>
        <v>0.4418655034952915</v>
      </c>
      <c r="K32" s="558">
        <f t="shared" si="2"/>
        <v>0.43275239975491864</v>
      </c>
      <c r="L32" s="559">
        <f t="shared" si="2"/>
        <v>0.443755440203821</v>
      </c>
      <c r="M32" s="144">
        <f t="shared" si="2"/>
        <v>0.420318757573617</v>
      </c>
      <c r="N32" s="145">
        <f t="shared" si="2"/>
        <v>0.43717453620313845</v>
      </c>
      <c r="O32" s="145">
        <f t="shared" si="2"/>
        <v>0.4311229570616834</v>
      </c>
      <c r="P32" s="241">
        <f t="shared" si="2"/>
        <v>0.4339416757067195</v>
      </c>
      <c r="Q32" s="744">
        <f t="shared" si="2"/>
        <v>0.41850199418643963</v>
      </c>
      <c r="R32" s="58">
        <f t="shared" si="2"/>
        <v>0.38512375275366084</v>
      </c>
      <c r="S32" s="552">
        <f t="shared" si="2"/>
        <v>0.39907696484321975</v>
      </c>
      <c r="T32" s="58">
        <f t="shared" si="2"/>
        <v>0.39240649649637055</v>
      </c>
      <c r="U32" s="59">
        <f aca="true" t="shared" si="6" ref="U32:U38">U7/U$13</f>
        <v>0.40145896053197483</v>
      </c>
      <c r="V32" s="59">
        <f t="shared" si="2"/>
        <v>0.39561501446209507</v>
      </c>
      <c r="W32" s="59">
        <f>W7/W$13</f>
        <v>0.39851755210421513</v>
      </c>
    </row>
    <row r="33" spans="1:23" ht="23.25" customHeight="1" thickTop="1">
      <c r="A33" s="290"/>
      <c r="B33" s="291" t="s">
        <v>106</v>
      </c>
      <c r="C33" s="728">
        <f t="shared" si="4"/>
        <v>0.1393548387096774</v>
      </c>
      <c r="D33" s="189">
        <f t="shared" si="4"/>
        <v>0.13696969696969696</v>
      </c>
      <c r="E33" s="728">
        <f t="shared" si="4"/>
        <v>0.12845528455284552</v>
      </c>
      <c r="F33" s="189">
        <f t="shared" si="4"/>
        <v>0.1309462915601023</v>
      </c>
      <c r="G33" s="190">
        <f t="shared" si="5"/>
        <v>0.138125</v>
      </c>
      <c r="H33" s="190">
        <f t="shared" si="4"/>
        <v>0.12973684210526315</v>
      </c>
      <c r="I33" s="728">
        <f t="shared" si="4"/>
        <v>0.13357142857142856</v>
      </c>
      <c r="J33" s="238">
        <f t="shared" si="2"/>
        <v>0.11767721994338208</v>
      </c>
      <c r="K33" s="554">
        <f t="shared" si="2"/>
        <v>0.13027435495949352</v>
      </c>
      <c r="L33" s="555">
        <f t="shared" si="2"/>
        <v>0.13413557146760022</v>
      </c>
      <c r="M33" s="140">
        <f t="shared" si="2"/>
        <v>0.12575872018779854</v>
      </c>
      <c r="N33" s="141">
        <f t="shared" si="2"/>
        <v>0.1241615912420014</v>
      </c>
      <c r="O33" s="141">
        <f t="shared" si="2"/>
        <v>0.12962040888055765</v>
      </c>
      <c r="P33" s="239">
        <f t="shared" si="2"/>
        <v>0.12712334886095336</v>
      </c>
      <c r="Q33" s="739">
        <f>Q8/Q$13</f>
        <v>0.10883525992023256</v>
      </c>
      <c r="R33" s="60">
        <f t="shared" si="2"/>
        <v>0.10496306854995463</v>
      </c>
      <c r="S33" s="550">
        <f t="shared" si="2"/>
        <v>0.11402198995520564</v>
      </c>
      <c r="T33" s="60">
        <f t="shared" si="2"/>
        <v>0.10386342764407655</v>
      </c>
      <c r="U33" s="61">
        <f t="shared" si="6"/>
        <v>0.10685810699043902</v>
      </c>
      <c r="V33" s="61">
        <f t="shared" si="2"/>
        <v>0.1087497306720467</v>
      </c>
      <c r="W33" s="61">
        <f>W8/W$13</f>
        <v>0.10781020986283005</v>
      </c>
    </row>
    <row r="34" spans="1:23" ht="23.25" customHeight="1">
      <c r="A34" s="292"/>
      <c r="B34" s="293" t="s">
        <v>107</v>
      </c>
      <c r="C34" s="728">
        <f t="shared" si="4"/>
        <v>0.16129032258064516</v>
      </c>
      <c r="D34" s="189">
        <f t="shared" si="4"/>
        <v>0.1496969696969697</v>
      </c>
      <c r="E34" s="728">
        <f t="shared" si="4"/>
        <v>0.14525745257452574</v>
      </c>
      <c r="F34" s="189">
        <f t="shared" si="4"/>
        <v>0.1432225063938619</v>
      </c>
      <c r="G34" s="190">
        <f t="shared" si="5"/>
        <v>0.1553125</v>
      </c>
      <c r="H34" s="190">
        <f t="shared" si="4"/>
        <v>0.14421052631578948</v>
      </c>
      <c r="I34" s="728">
        <f t="shared" si="4"/>
        <v>0.1492857142857143</v>
      </c>
      <c r="J34" s="238">
        <f t="shared" si="2"/>
        <v>0.17421572592293028</v>
      </c>
      <c r="K34" s="554">
        <f t="shared" si="2"/>
        <v>0.1519776703655797</v>
      </c>
      <c r="L34" s="555">
        <f t="shared" si="2"/>
        <v>0.15691930390805184</v>
      </c>
      <c r="M34" s="140">
        <f t="shared" si="2"/>
        <v>0.15112456324343712</v>
      </c>
      <c r="N34" s="141">
        <f t="shared" si="2"/>
        <v>0.16276869379945474</v>
      </c>
      <c r="O34" s="141">
        <f t="shared" si="2"/>
        <v>0.15379591119442326</v>
      </c>
      <c r="P34" s="239">
        <f t="shared" si="2"/>
        <v>0.1578664411971157</v>
      </c>
      <c r="Q34" s="739">
        <f t="shared" si="2"/>
        <v>0.153978232948016</v>
      </c>
      <c r="R34" s="60">
        <f t="shared" si="2"/>
        <v>0.1399507580666062</v>
      </c>
      <c r="S34" s="741">
        <f t="shared" si="2"/>
        <v>0.15705171711687255</v>
      </c>
      <c r="T34" s="60">
        <f t="shared" si="2"/>
        <v>0.15549950307589727</v>
      </c>
      <c r="U34" s="61">
        <f t="shared" si="6"/>
        <v>0.14681576074370595</v>
      </c>
      <c r="V34" s="61">
        <f t="shared" si="2"/>
        <v>0.15624612330976306</v>
      </c>
      <c r="W34" s="61">
        <f>W9/W$13</f>
        <v>0.15156230487620526</v>
      </c>
    </row>
    <row r="35" spans="1:23" ht="23.25" customHeight="1">
      <c r="A35" s="275"/>
      <c r="B35" s="293" t="s">
        <v>108</v>
      </c>
      <c r="C35" s="728">
        <f t="shared" si="4"/>
        <v>0.06064516129032258</v>
      </c>
      <c r="D35" s="189">
        <f t="shared" si="4"/>
        <v>0.05757575757575758</v>
      </c>
      <c r="E35" s="728">
        <f t="shared" si="4"/>
        <v>0.05257452574525745</v>
      </c>
      <c r="F35" s="189">
        <f t="shared" si="4"/>
        <v>0.05319693094629156</v>
      </c>
      <c r="G35" s="190">
        <f t="shared" si="5"/>
        <v>0.0590625</v>
      </c>
      <c r="H35" s="190">
        <f t="shared" si="4"/>
        <v>0.052894736842105265</v>
      </c>
      <c r="I35" s="728">
        <f t="shared" si="4"/>
        <v>0.055714285714285716</v>
      </c>
      <c r="J35" s="238">
        <f t="shared" si="2"/>
        <v>0.06021433936102607</v>
      </c>
      <c r="K35" s="554">
        <f>K10/K$13</f>
        <v>0.055422424943835535</v>
      </c>
      <c r="L35" s="555">
        <f t="shared" si="2"/>
        <v>0.058820913255354434</v>
      </c>
      <c r="M35" s="140">
        <f t="shared" si="2"/>
        <v>0.0543887581713553</v>
      </c>
      <c r="N35" s="141">
        <f t="shared" si="2"/>
        <v>0.05774770291769752</v>
      </c>
      <c r="O35" s="141">
        <f t="shared" si="2"/>
        <v>0.05643196063499501</v>
      </c>
      <c r="P35" s="239">
        <f t="shared" si="2"/>
        <v>0.05702571629123859</v>
      </c>
      <c r="Q35" s="739">
        <f t="shared" si="2"/>
        <v>0.048712228756844465</v>
      </c>
      <c r="R35" s="60">
        <f t="shared" si="2"/>
        <v>0.04703900479460931</v>
      </c>
      <c r="S35" s="551">
        <f t="shared" si="2"/>
        <v>0.050156101533867244</v>
      </c>
      <c r="T35" s="60">
        <f t="shared" si="2"/>
        <v>0.04645925851375661</v>
      </c>
      <c r="U35" s="61">
        <f t="shared" si="6"/>
        <v>0.0478578754094022</v>
      </c>
      <c r="V35" s="61">
        <f t="shared" si="2"/>
        <v>0.048237452581957316</v>
      </c>
      <c r="W35" s="61">
        <f>W10/W$13</f>
        <v>0.04804892636726324</v>
      </c>
    </row>
    <row r="36" spans="1:23" ht="23.25" customHeight="1">
      <c r="A36" s="284"/>
      <c r="B36" s="294" t="s">
        <v>109</v>
      </c>
      <c r="C36" s="748">
        <f t="shared" si="4"/>
        <v>0.08838709677419355</v>
      </c>
      <c r="D36" s="749">
        <f t="shared" si="4"/>
        <v>0.09272727272727273</v>
      </c>
      <c r="E36" s="748">
        <f t="shared" si="4"/>
        <v>0.0997289972899729</v>
      </c>
      <c r="F36" s="749">
        <f t="shared" si="4"/>
        <v>0.09769820971867008</v>
      </c>
      <c r="G36" s="750">
        <f t="shared" si="5"/>
        <v>0.090625</v>
      </c>
      <c r="H36" s="750">
        <f t="shared" si="4"/>
        <v>0.09868421052631579</v>
      </c>
      <c r="I36" s="748">
        <f t="shared" si="4"/>
        <v>0.095</v>
      </c>
      <c r="J36" s="751">
        <f t="shared" si="2"/>
        <v>0.06722658732451327</v>
      </c>
      <c r="K36" s="752">
        <f t="shared" si="2"/>
        <v>0.07071277826945334</v>
      </c>
      <c r="L36" s="753">
        <f t="shared" si="2"/>
        <v>0.06962825538619889</v>
      </c>
      <c r="M36" s="754">
        <f t="shared" si="2"/>
        <v>0.06016508447130041</v>
      </c>
      <c r="N36" s="755">
        <f t="shared" si="2"/>
        <v>0.06902110302002369</v>
      </c>
      <c r="O36" s="755">
        <f t="shared" si="2"/>
        <v>0.06452756136137308</v>
      </c>
      <c r="P36" s="756">
        <f t="shared" si="2"/>
        <v>0.06656722608640163</v>
      </c>
      <c r="Q36" s="739">
        <f t="shared" si="2"/>
        <v>0.0650645575610086</v>
      </c>
      <c r="R36" s="60">
        <f t="shared" si="2"/>
        <v>0.05701697550861734</v>
      </c>
      <c r="S36" s="550">
        <f t="shared" si="2"/>
        <v>0.05477127731776842</v>
      </c>
      <c r="T36" s="60">
        <f t="shared" si="2"/>
        <v>0.04637748619305816</v>
      </c>
      <c r="U36" s="61">
        <f t="shared" si="6"/>
        <v>0.06095543719191453</v>
      </c>
      <c r="V36" s="61">
        <f t="shared" si="2"/>
        <v>0.050414928277149905</v>
      </c>
      <c r="W36" s="61">
        <f>W11/W$13</f>
        <v>0.05565012783689459</v>
      </c>
    </row>
    <row r="37" spans="1:23" ht="23.25" customHeight="1" thickBot="1">
      <c r="A37" s="295"/>
      <c r="B37" s="296" t="s">
        <v>110</v>
      </c>
      <c r="C37" s="742">
        <f t="shared" si="4"/>
        <v>0.026451612903225806</v>
      </c>
      <c r="D37" s="193">
        <f t="shared" si="4"/>
        <v>0.027878787878787878</v>
      </c>
      <c r="E37" s="742">
        <f t="shared" si="4"/>
        <v>0.02710027100271003</v>
      </c>
      <c r="F37" s="193">
        <f t="shared" si="4"/>
        <v>0.032225063938618924</v>
      </c>
      <c r="G37" s="194">
        <f t="shared" si="5"/>
        <v>0.0271875</v>
      </c>
      <c r="H37" s="194">
        <f t="shared" si="4"/>
        <v>0.02973684210526316</v>
      </c>
      <c r="I37" s="742">
        <f t="shared" si="4"/>
        <v>0.02857142857142857</v>
      </c>
      <c r="J37" s="240">
        <f t="shared" si="2"/>
        <v>0.02253163094343983</v>
      </c>
      <c r="K37" s="558">
        <f t="shared" si="2"/>
        <v>0.024365171216556614</v>
      </c>
      <c r="L37" s="559">
        <f t="shared" si="2"/>
        <v>0.024251396186615676</v>
      </c>
      <c r="M37" s="144">
        <f t="shared" si="2"/>
        <v>0.028881631499725585</v>
      </c>
      <c r="N37" s="145">
        <f t="shared" si="2"/>
        <v>0.023475445223961142</v>
      </c>
      <c r="O37" s="145">
        <f t="shared" si="2"/>
        <v>0.026747114990334477</v>
      </c>
      <c r="P37" s="241">
        <f t="shared" si="2"/>
        <v>0.025255248548273882</v>
      </c>
      <c r="Q37" s="757">
        <f t="shared" si="2"/>
        <v>0.041911715000338</v>
      </c>
      <c r="R37" s="758">
        <f t="shared" si="2"/>
        <v>0.03615394583387327</v>
      </c>
      <c r="S37" s="759">
        <f t="shared" si="2"/>
        <v>0.023075878919505903</v>
      </c>
      <c r="T37" s="758">
        <f t="shared" si="2"/>
        <v>0.04020682106958196</v>
      </c>
      <c r="U37" s="760">
        <f t="shared" si="6"/>
        <v>0.038971780196513046</v>
      </c>
      <c r="V37" s="760">
        <f t="shared" si="2"/>
        <v>0.031966779621178</v>
      </c>
      <c r="W37" s="760">
        <f t="shared" si="2"/>
        <v>0.03544598316102192</v>
      </c>
    </row>
    <row r="38" spans="1:23" ht="23.25" customHeight="1" thickBot="1" thickTop="1">
      <c r="A38" s="297" t="s">
        <v>111</v>
      </c>
      <c r="B38" s="298"/>
      <c r="C38" s="745">
        <f t="shared" si="4"/>
        <v>1</v>
      </c>
      <c r="D38" s="195">
        <f t="shared" si="4"/>
        <v>1</v>
      </c>
      <c r="E38" s="745">
        <f t="shared" si="4"/>
        <v>1</v>
      </c>
      <c r="F38" s="195">
        <f t="shared" si="4"/>
        <v>1</v>
      </c>
      <c r="G38" s="196">
        <f t="shared" si="5"/>
        <v>1</v>
      </c>
      <c r="H38" s="196">
        <f t="shared" si="4"/>
        <v>1</v>
      </c>
      <c r="I38" s="745">
        <f t="shared" si="4"/>
        <v>1</v>
      </c>
      <c r="J38" s="242">
        <f t="shared" si="2"/>
        <v>1</v>
      </c>
      <c r="K38" s="560">
        <f t="shared" si="2"/>
        <v>1</v>
      </c>
      <c r="L38" s="561">
        <f t="shared" si="2"/>
        <v>1</v>
      </c>
      <c r="M38" s="146">
        <f t="shared" si="2"/>
        <v>1</v>
      </c>
      <c r="N38" s="147">
        <f t="shared" si="2"/>
        <v>1</v>
      </c>
      <c r="O38" s="147">
        <f t="shared" si="2"/>
        <v>1</v>
      </c>
      <c r="P38" s="243">
        <f t="shared" si="2"/>
        <v>1</v>
      </c>
      <c r="Q38" s="747">
        <f t="shared" si="2"/>
        <v>1</v>
      </c>
      <c r="R38" s="62">
        <f t="shared" si="2"/>
        <v>1</v>
      </c>
      <c r="S38" s="553">
        <f t="shared" si="2"/>
        <v>1</v>
      </c>
      <c r="T38" s="62">
        <f t="shared" si="2"/>
        <v>1</v>
      </c>
      <c r="U38" s="63">
        <f t="shared" si="6"/>
        <v>1</v>
      </c>
      <c r="V38" s="63">
        <f t="shared" si="2"/>
        <v>1</v>
      </c>
      <c r="W38" s="63">
        <f t="shared" si="2"/>
        <v>1</v>
      </c>
    </row>
  </sheetData>
  <mergeCells count="24">
    <mergeCell ref="J15:P15"/>
    <mergeCell ref="J16:P16"/>
    <mergeCell ref="C27:I27"/>
    <mergeCell ref="H17:I17"/>
    <mergeCell ref="H16:I16"/>
    <mergeCell ref="A30:B30"/>
    <mergeCell ref="A28:B28"/>
    <mergeCell ref="J27:P27"/>
    <mergeCell ref="C28:I28"/>
    <mergeCell ref="J28:P28"/>
    <mergeCell ref="Q29:W29"/>
    <mergeCell ref="Q27:W27"/>
    <mergeCell ref="Q28:W28"/>
    <mergeCell ref="Q15:W15"/>
    <mergeCell ref="Q16:W16"/>
    <mergeCell ref="A5:B5"/>
    <mergeCell ref="A3:B3"/>
    <mergeCell ref="Q2:W2"/>
    <mergeCell ref="Q3:W3"/>
    <mergeCell ref="J2:P2"/>
    <mergeCell ref="J3:P3"/>
    <mergeCell ref="Q4:W4"/>
    <mergeCell ref="C2:I2"/>
    <mergeCell ref="C3:I3"/>
  </mergeCells>
  <printOptions/>
  <pageMargins left="0.35" right="0.2" top="0.63" bottom="0.3" header="0.512" footer="0.35"/>
  <pageSetup horizontalDpi="600" verticalDpi="600" orientation="landscape" paperSize="9" scale="70" r:id="rId2"/>
  <headerFooter alignWithMargins="0">
    <oddFooter>&amp;C&amp;P / &amp;N</oddFooter>
  </headerFooter>
  <drawing r:id="rId1"/>
</worksheet>
</file>

<file path=xl/worksheets/sheet11.xml><?xml version="1.0" encoding="utf-8"?>
<worksheet xmlns="http://schemas.openxmlformats.org/spreadsheetml/2006/main" xmlns:r="http://schemas.openxmlformats.org/officeDocument/2006/relationships">
  <dimension ref="A1:W47"/>
  <sheetViews>
    <sheetView zoomScale="70" zoomScaleNormal="70" workbookViewId="0" topLeftCell="A1">
      <selection activeCell="A1" sqref="A1"/>
    </sheetView>
  </sheetViews>
  <sheetFormatPr defaultColWidth="9.00390625" defaultRowHeight="13.5"/>
  <cols>
    <col min="1" max="1" width="8.625" style="39" customWidth="1"/>
    <col min="2" max="2" width="12.875" style="39" customWidth="1"/>
    <col min="3" max="9" width="8.50390625" style="39" customWidth="1"/>
    <col min="10" max="16" width="8.375" style="39" customWidth="1"/>
    <col min="17" max="23" width="8.625" style="39" customWidth="1"/>
    <col min="24" max="16384" width="9.00390625" style="39" customWidth="1"/>
  </cols>
  <sheetData>
    <row r="1" spans="1:23" s="37" customFormat="1" ht="14.25" thickBot="1">
      <c r="A1" s="36"/>
      <c r="B1" s="36"/>
      <c r="C1" s="36"/>
      <c r="D1" s="36"/>
      <c r="E1" s="36"/>
      <c r="F1" s="36"/>
      <c r="G1" s="36"/>
      <c r="H1" s="36"/>
      <c r="I1" s="36"/>
      <c r="J1" s="36"/>
      <c r="K1" s="36"/>
      <c r="L1" s="36"/>
      <c r="M1" s="36"/>
      <c r="N1" s="36"/>
      <c r="O1" s="36"/>
      <c r="P1" s="36"/>
      <c r="Q1" s="36"/>
      <c r="R1" s="36"/>
      <c r="S1" s="36"/>
      <c r="T1" s="36"/>
      <c r="U1" s="36"/>
      <c r="V1" s="97"/>
      <c r="W1" s="97" t="s">
        <v>155</v>
      </c>
    </row>
    <row r="2" spans="1:23" ht="15.75">
      <c r="A2" s="20"/>
      <c r="B2" s="21"/>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 r="A3" s="953" t="s">
        <v>112</v>
      </c>
      <c r="B3" s="978"/>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12.75" customHeight="1" thickBot="1">
      <c r="A4" s="308" t="s">
        <v>113</v>
      </c>
      <c r="B4" s="23"/>
      <c r="C4" s="157"/>
      <c r="D4" s="158"/>
      <c r="E4" s="158"/>
      <c r="F4" s="158"/>
      <c r="G4" s="155"/>
      <c r="H4" s="155"/>
      <c r="I4" s="156"/>
      <c r="J4" s="8"/>
      <c r="K4" s="9"/>
      <c r="L4" s="7"/>
      <c r="M4" s="9"/>
      <c r="N4" s="9"/>
      <c r="O4" s="7"/>
      <c r="P4" s="19"/>
      <c r="Q4" s="972"/>
      <c r="R4" s="972"/>
      <c r="S4" s="973"/>
      <c r="T4" s="972"/>
      <c r="U4" s="972"/>
      <c r="V4" s="973"/>
      <c r="W4" s="974"/>
    </row>
    <row r="5" spans="1:23" ht="15" thickBot="1">
      <c r="A5" s="24"/>
      <c r="B5" s="25"/>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3" ht="16.5" customHeight="1" thickTop="1">
      <c r="A6" s="309"/>
      <c r="B6" s="310" t="s">
        <v>114</v>
      </c>
      <c r="C6" s="244">
        <f>'[1]IAB'!C6/'[1]IAB'!C$13</f>
        <v>0.47619047619047616</v>
      </c>
      <c r="D6" s="245">
        <f>'[1]IAB'!D6/'[1]IAB'!D$13</f>
        <v>0.47619047619047616</v>
      </c>
      <c r="E6" s="562">
        <f>'[1]IAB'!E6/'[1]IAB'!E$13</f>
        <v>0.4768211920529801</v>
      </c>
      <c r="F6" s="761">
        <f>'[1]IAB'!F6/'[1]IAB'!F$13</f>
        <v>0.4768211920529801</v>
      </c>
      <c r="G6" s="246">
        <f>'[1]IAB'!G6/'[1]IAB'!G$13</f>
        <v>0.47619047619047616</v>
      </c>
      <c r="H6" s="246">
        <f>'[1]IAB'!H6/'[1]IAB'!H$13</f>
        <v>0.4768211920529801</v>
      </c>
      <c r="I6" s="247">
        <f>'[1]IAB'!I6/'[1]IAB'!I$13</f>
        <v>0.47651006711409394</v>
      </c>
      <c r="J6" s="112">
        <f>'[1]IAB'!J6/'[1]IAB'!J$13</f>
        <v>0.49430710683456586</v>
      </c>
      <c r="K6" s="113">
        <f>'[1]IAB'!K6/'[1]IAB'!K$13</f>
        <v>0.5066128294987049</v>
      </c>
      <c r="L6" s="567">
        <f>'[1]IAB'!L6/'[1]IAB'!L$13</f>
        <v>0.500553032949121</v>
      </c>
      <c r="M6" s="762">
        <f>'[1]IAB'!M6/'[1]IAB'!M$13</f>
        <v>0.49605690008551295</v>
      </c>
      <c r="N6" s="114">
        <f>'[1]IAB'!N6/'[1]IAB'!N$13</f>
        <v>0.5005066322770818</v>
      </c>
      <c r="O6" s="114">
        <f>'[1]IAB'!O6/'[1]IAB'!O$13</f>
        <v>0.49822663904203396</v>
      </c>
      <c r="P6" s="112">
        <f>'[1]IAB'!P6/'[1]IAB'!P$13</f>
        <v>0.4994224740113305</v>
      </c>
      <c r="Q6" s="763">
        <f>'[1]IAB'!Q6/'[1]IAB'!Q$13</f>
        <v>0.5050250863564608</v>
      </c>
      <c r="R6" s="764">
        <f>'[1]IAB'!R6/'[1]IAB'!R$13</f>
        <v>0.5277558121145026</v>
      </c>
      <c r="S6" s="765">
        <f>'[1]IAB'!S6/'[1]IAB'!S$13</f>
        <v>0.5246852220013254</v>
      </c>
      <c r="T6" s="764">
        <f>'[1]IAB'!T6/'[1]IAB'!T$13</f>
        <v>0.5231198215423838</v>
      </c>
      <c r="U6" s="766">
        <f>'[1]IAB'!U6/'[1]IAB'!U$13</f>
        <v>0.5163235305678058</v>
      </c>
      <c r="V6" s="766">
        <f>'[1]IAB'!V6/'[1]IAB'!V$13</f>
        <v>0.5238872644574399</v>
      </c>
      <c r="W6" s="766">
        <f>'[1]IAB'!W6/'[1]IAB'!W$13</f>
        <v>0.520043622592668</v>
      </c>
    </row>
    <row r="7" spans="1:23" ht="16.5" customHeight="1" thickBot="1">
      <c r="A7" s="311"/>
      <c r="B7" s="312" t="s">
        <v>115</v>
      </c>
      <c r="C7" s="248">
        <f>'[1]IAB'!C7/'[1]IAB'!C$13</f>
        <v>0.5238095238095238</v>
      </c>
      <c r="D7" s="249">
        <f>'[1]IAB'!D7/'[1]IAB'!D$13</f>
        <v>0.5238095238095238</v>
      </c>
      <c r="E7" s="563">
        <f>'[1]IAB'!E7/'[1]IAB'!E$13</f>
        <v>0.5231788079470199</v>
      </c>
      <c r="F7" s="251">
        <f>'[1]IAB'!F7/'[1]IAB'!F$13</f>
        <v>0.5231788079470199</v>
      </c>
      <c r="G7" s="250">
        <f>'[1]IAB'!G7/'[1]IAB'!G$13</f>
        <v>0.5238095238095238</v>
      </c>
      <c r="H7" s="250">
        <f>'[1]IAB'!H7/'[1]IAB'!H$13</f>
        <v>0.5231788079470199</v>
      </c>
      <c r="I7" s="252">
        <f>'[1]IAB'!I7/'[1]IAB'!I$13</f>
        <v>0.5234899328859061</v>
      </c>
      <c r="J7" s="115">
        <f>'[1]IAB'!J7/'[1]IAB'!J$13</f>
        <v>0.5056928931654342</v>
      </c>
      <c r="K7" s="116">
        <f>'[1]IAB'!K7/'[1]IAB'!K$13</f>
        <v>0.49338717050129516</v>
      </c>
      <c r="L7" s="568">
        <f>'[1]IAB'!L7/'[1]IAB'!L$13</f>
        <v>0.49944696705087904</v>
      </c>
      <c r="M7" s="118">
        <f>'[1]IAB'!M7/'[1]IAB'!M$13</f>
        <v>0.5039430999144869</v>
      </c>
      <c r="N7" s="117">
        <f>'[1]IAB'!N7/'[1]IAB'!N$13</f>
        <v>0.49949336772291825</v>
      </c>
      <c r="O7" s="117">
        <f>'[1]IAB'!O7/'[1]IAB'!O$13</f>
        <v>0.5017733609579661</v>
      </c>
      <c r="P7" s="115">
        <f>'[1]IAB'!P7/'[1]IAB'!P$13</f>
        <v>0.5005775259886696</v>
      </c>
      <c r="Q7" s="744">
        <f>'[1]IAB'!Q7/'[1]IAB'!Q$13</f>
        <v>0.49497491364353935</v>
      </c>
      <c r="R7" s="58">
        <f>'[1]IAB'!R7/'[1]IAB'!R$13</f>
        <v>0.4722441878854974</v>
      </c>
      <c r="S7" s="552">
        <f>'[1]IAB'!S7/'[1]IAB'!S$13</f>
        <v>0.47531477799867466</v>
      </c>
      <c r="T7" s="58">
        <f>'[1]IAB'!T7/'[1]IAB'!T$13</f>
        <v>0.4768801784576163</v>
      </c>
      <c r="U7" s="59">
        <f>'[1]IAB'!U7/'[1]IAB'!U$13</f>
        <v>0.4836764694321943</v>
      </c>
      <c r="V7" s="59">
        <f>'[1]IAB'!V7/'[1]IAB'!V$13</f>
        <v>0.4761127355425601</v>
      </c>
      <c r="W7" s="59">
        <f>'[1]IAB'!W7/'[1]IAB'!W$13</f>
        <v>0.4799563774073319</v>
      </c>
    </row>
    <row r="8" spans="1:23" ht="16.5" customHeight="1" thickTop="1">
      <c r="A8" s="313"/>
      <c r="B8" s="291" t="s">
        <v>116</v>
      </c>
      <c r="C8" s="253">
        <f>'[1]IAB'!C8/'[1]IAB'!C$13</f>
        <v>0.09523809523809523</v>
      </c>
      <c r="D8" s="254">
        <f>'[1]IAB'!D8/'[1]IAB'!D$13</f>
        <v>0.10204081632653061</v>
      </c>
      <c r="E8" s="564">
        <f>'[1]IAB'!E8/'[1]IAB'!E$13</f>
        <v>0.09933774834437085</v>
      </c>
      <c r="F8" s="256">
        <f>'[1]IAB'!F8/'[1]IAB'!F$13</f>
        <v>0.09933774834437085</v>
      </c>
      <c r="G8" s="255">
        <f>'[1]IAB'!G8/'[1]IAB'!G$13</f>
        <v>0.09863945578231292</v>
      </c>
      <c r="H8" s="255">
        <f>'[1]IAB'!H8/'[1]IAB'!H$13</f>
        <v>0.09933774834437085</v>
      </c>
      <c r="I8" s="257">
        <f>'[1]IAB'!I8/'[1]IAB'!I$13</f>
        <v>0.09899328859060402</v>
      </c>
      <c r="J8" s="119">
        <f>'[1]IAB'!J8/'[1]IAB'!J$13</f>
        <v>0.08285634726648311</v>
      </c>
      <c r="K8" s="120">
        <f>'[1]IAB'!K8/'[1]IAB'!K$13</f>
        <v>0.09230534816394942</v>
      </c>
      <c r="L8" s="569">
        <f>'[1]IAB'!L8/'[1]IAB'!L$13</f>
        <v>0.09683898009081383</v>
      </c>
      <c r="M8" s="122">
        <f>'[1]IAB'!M8/'[1]IAB'!M$13</f>
        <v>0.09956157615408628</v>
      </c>
      <c r="N8" s="121">
        <f>'[1]IAB'!N8/'[1]IAB'!N$13</f>
        <v>0.08761667894866126</v>
      </c>
      <c r="O8" s="121">
        <f>'[1]IAB'!O8/'[1]IAB'!O$13</f>
        <v>0.09824770867717807</v>
      </c>
      <c r="P8" s="119">
        <f>'[1]IAB'!P8/'[1]IAB'!P$13</f>
        <v>0.09314852501695908</v>
      </c>
      <c r="Q8" s="739">
        <f>'[1]IAB'!Q8/'[1]IAB'!Q$13</f>
        <v>0.07771299957798652</v>
      </c>
      <c r="R8" s="60">
        <f>'[1]IAB'!R8/'[1]IAB'!R$13</f>
        <v>0.08176498497548633</v>
      </c>
      <c r="S8" s="550">
        <f>'[1]IAB'!S8/'[1]IAB'!S$13</f>
        <v>0.08416169648774023</v>
      </c>
      <c r="T8" s="60">
        <f>'[1]IAB'!T8/'[1]IAB'!T$13</f>
        <v>0.08130975143403443</v>
      </c>
      <c r="U8" s="61">
        <f>'[1]IAB'!U8/'[1]IAB'!U$13</f>
        <v>0.0797270633367136</v>
      </c>
      <c r="V8" s="61">
        <f>'[1]IAB'!V8/'[1]IAB'!V$13</f>
        <v>0.0827079272254711</v>
      </c>
      <c r="W8" s="61">
        <f>'[1]IAB'!W8/'[1]IAB'!W$13</f>
        <v>0.08119314981484367</v>
      </c>
    </row>
    <row r="9" spans="1:23" ht="16.5" customHeight="1">
      <c r="A9" s="313" t="s">
        <v>117</v>
      </c>
      <c r="B9" s="293" t="s">
        <v>118</v>
      </c>
      <c r="C9" s="253">
        <f>'[1]IAB'!C9/'[1]IAB'!C$13</f>
        <v>0.24489795918367346</v>
      </c>
      <c r="D9" s="254">
        <f>'[1]IAB'!D9/'[1]IAB'!D$13</f>
        <v>0.23809523809523808</v>
      </c>
      <c r="E9" s="564">
        <f>'[1]IAB'!E9/'[1]IAB'!E$13</f>
        <v>0.23841059602649006</v>
      </c>
      <c r="F9" s="256">
        <f>'[1]IAB'!F9/'[1]IAB'!F$13</f>
        <v>0.25165562913907286</v>
      </c>
      <c r="G9" s="255">
        <f>'[1]IAB'!G9/'[1]IAB'!G$13</f>
        <v>0.24149659863945577</v>
      </c>
      <c r="H9" s="255">
        <f>'[1]IAB'!H9/'[1]IAB'!H$13</f>
        <v>0.24503311258278146</v>
      </c>
      <c r="I9" s="257">
        <f>'[1]IAB'!I9/'[1]IAB'!I$13</f>
        <v>0.24328859060402686</v>
      </c>
      <c r="J9" s="119">
        <f>'[1]IAB'!J9/'[1]IAB'!J$13</f>
        <v>0.2700102100801337</v>
      </c>
      <c r="K9" s="120">
        <f>'[1]IAB'!K9/'[1]IAB'!K$13</f>
        <v>0.23949413378028345</v>
      </c>
      <c r="L9" s="569">
        <f>'[1]IAB'!L9/'[1]IAB'!L$13</f>
        <v>0.2504657119571545</v>
      </c>
      <c r="M9" s="122">
        <f>'[1]IAB'!M9/'[1]IAB'!M$13</f>
        <v>0.26101828349598905</v>
      </c>
      <c r="N9" s="121">
        <f>'[1]IAB'!N9/'[1]IAB'!N$13</f>
        <v>0.25463645295996074</v>
      </c>
      <c r="O9" s="121">
        <f>'[1]IAB'!O9/'[1]IAB'!O$13</f>
        <v>0.2559258348842926</v>
      </c>
      <c r="P9" s="119">
        <f>'[1]IAB'!P9/'[1]IAB'!P$13</f>
        <v>0.25525548649689234</v>
      </c>
      <c r="Q9" s="739">
        <f>'[1]IAB'!Q9/'[1]IAB'!Q$13</f>
        <v>0.2617577642663999</v>
      </c>
      <c r="R9" s="60">
        <f>'[1]IAB'!R9/'[1]IAB'!R$13</f>
        <v>0.2470346354578523</v>
      </c>
      <c r="S9" s="741">
        <f>'[1]IAB'!S9/'[1]IAB'!S$13</f>
        <v>0.26689860834990065</v>
      </c>
      <c r="T9" s="60">
        <f>'[1]IAB'!T9/'[1]IAB'!T$13</f>
        <v>0.27332695984703637</v>
      </c>
      <c r="U9" s="61">
        <f>'[1]IAB'!U9/'[1]IAB'!U$13</f>
        <v>0.25443954437186045</v>
      </c>
      <c r="V9" s="61">
        <f>'[1]IAB'!V9/'[1]IAB'!V$13</f>
        <v>0.27017543859649124</v>
      </c>
      <c r="W9" s="61">
        <f>'[1]IAB'!W9/'[1]IAB'!W$13</f>
        <v>0.26217897247222655</v>
      </c>
    </row>
    <row r="10" spans="1:23" ht="16.5" customHeight="1">
      <c r="A10" s="311"/>
      <c r="B10" s="293" t="s">
        <v>119</v>
      </c>
      <c r="C10" s="253">
        <f>'[1]IAB'!C10/'[1]IAB'!C$13</f>
        <v>0.047619047619047616</v>
      </c>
      <c r="D10" s="254">
        <f>'[1]IAB'!D10/'[1]IAB'!D$13</f>
        <v>0.047619047619047616</v>
      </c>
      <c r="E10" s="564">
        <f>'[1]IAB'!E10/'[1]IAB'!E$13</f>
        <v>0.046357615894039736</v>
      </c>
      <c r="F10" s="256">
        <f>'[1]IAB'!F10/'[1]IAB'!F$13</f>
        <v>0.052980132450331126</v>
      </c>
      <c r="G10" s="255">
        <f>'[1]IAB'!G10/'[1]IAB'!G$13</f>
        <v>0.047619047619047616</v>
      </c>
      <c r="H10" s="255">
        <f>'[1]IAB'!H10/'[1]IAB'!H$13</f>
        <v>0.04966887417218543</v>
      </c>
      <c r="I10" s="257">
        <f>'[1]IAB'!I10/'[1]IAB'!I$13</f>
        <v>0.04865771812080537</v>
      </c>
      <c r="J10" s="119">
        <f>'[1]IAB'!J10/'[1]IAB'!J$13</f>
        <v>0.0462083475140002</v>
      </c>
      <c r="K10" s="120">
        <f>'[1]IAB'!K10/'[1]IAB'!K$13</f>
        <v>0.04837726649398141</v>
      </c>
      <c r="L10" s="569">
        <f>'[1]IAB'!L10/'[1]IAB'!L$13</f>
        <v>0.042889160554197225</v>
      </c>
      <c r="M10" s="122">
        <f>'[1]IAB'!M10/'[1]IAB'!M$13</f>
        <v>0.048701695329360827</v>
      </c>
      <c r="N10" s="121">
        <f>'[1]IAB'!N10/'[1]IAB'!N$13</f>
        <v>0.04730103168754606</v>
      </c>
      <c r="O10" s="121">
        <f>'[1]IAB'!O10/'[1]IAB'!O$13</f>
        <v>0.04589668855567651</v>
      </c>
      <c r="P10" s="119">
        <f>'[1]IAB'!P10/'[1]IAB'!P$13</f>
        <v>0.04655776176594613</v>
      </c>
      <c r="Q10" s="739">
        <f>'[1]IAB'!Q10/'[1]IAB'!Q$13</f>
        <v>0.043342346707513406</v>
      </c>
      <c r="R10" s="60">
        <f>'[1]IAB'!R10/'[1]IAB'!R$13</f>
        <v>0.04507354104064527</v>
      </c>
      <c r="S10" s="551">
        <f>'[1]IAB'!S10/'[1]IAB'!S$13</f>
        <v>0.03363154406891982</v>
      </c>
      <c r="T10" s="60">
        <f>'[1]IAB'!T10/'[1]IAB'!T$13</f>
        <v>0.04353091140854048</v>
      </c>
      <c r="U10" s="61">
        <f>'[1]IAB'!U10/'[1]IAB'!U$13</f>
        <v>0.04420284728281804</v>
      </c>
      <c r="V10" s="61">
        <f>'[1]IAB'!V10/'[1]IAB'!V$13</f>
        <v>0.03867771280051983</v>
      </c>
      <c r="W10" s="61">
        <f>'[1]IAB'!W10/'[1]IAB'!W$13</f>
        <v>0.04148540520674792</v>
      </c>
    </row>
    <row r="11" spans="1:23" ht="16.5" customHeight="1">
      <c r="A11" s="313"/>
      <c r="B11" s="294" t="s">
        <v>120</v>
      </c>
      <c r="C11" s="258">
        <f>'[1]IAB'!C11/'[1]IAB'!C$13</f>
        <v>0.11564625850340136</v>
      </c>
      <c r="D11" s="259">
        <f>'[1]IAB'!D11/'[1]IAB'!D$13</f>
        <v>0.11564625850340136</v>
      </c>
      <c r="E11" s="565">
        <f>'[1]IAB'!E11/'[1]IAB'!E$13</f>
        <v>0.11258278145695365</v>
      </c>
      <c r="F11" s="261">
        <f>'[1]IAB'!F11/'[1]IAB'!F$13</f>
        <v>0.09933774834437085</v>
      </c>
      <c r="G11" s="260">
        <f>'[1]IAB'!G11/'[1]IAB'!G$13</f>
        <v>0.11564625850340136</v>
      </c>
      <c r="H11" s="260">
        <f>'[1]IAB'!H11/'[1]IAB'!H$13</f>
        <v>0.10596026490066225</v>
      </c>
      <c r="I11" s="262">
        <f>'[1]IAB'!I11/'[1]IAB'!I$13</f>
        <v>0.11073825503355705</v>
      </c>
      <c r="J11" s="123">
        <f>'[1]IAB'!J11/'[1]IAB'!J$13</f>
        <v>0.08774480987593207</v>
      </c>
      <c r="K11" s="124">
        <f>'[1]IAB'!K11/'[1]IAB'!K$13</f>
        <v>0.09759256437604755</v>
      </c>
      <c r="L11" s="570">
        <f>'[1]IAB'!L11/'[1]IAB'!L$13</f>
        <v>0.08916928629642566</v>
      </c>
      <c r="M11" s="126">
        <f>'[1]IAB'!M11/'[1]IAB'!M$13</f>
        <v>0.0781968970993444</v>
      </c>
      <c r="N11" s="125">
        <f>'[1]IAB'!N11/'[1]IAB'!N$13</f>
        <v>0.0927060304593466</v>
      </c>
      <c r="O11" s="125">
        <f>'[1]IAB'!O11/'[1]IAB'!O$13</f>
        <v>0.08349194086455737</v>
      </c>
      <c r="P11" s="123">
        <f>'[1]IAB'!P11/'[1]IAB'!P$13</f>
        <v>0.08787562106961479</v>
      </c>
      <c r="Q11" s="739">
        <f>'[1]IAB'!Q11/'[1]IAB'!Q$13</f>
        <v>0.09465605901936573</v>
      </c>
      <c r="R11" s="60">
        <f>'[1]IAB'!R11/'[1]IAB'!R$13</f>
        <v>0.0828720544045548</v>
      </c>
      <c r="S11" s="550">
        <f>'[1]IAB'!S11/'[1]IAB'!S$13</f>
        <v>0.07405566600397616</v>
      </c>
      <c r="T11" s="60">
        <f>'[1]IAB'!T11/'[1]IAB'!T$13</f>
        <v>0.059369024856596564</v>
      </c>
      <c r="U11" s="61">
        <f>'[1]IAB'!U11/'[1]IAB'!U$13</f>
        <v>0.08879874851622135</v>
      </c>
      <c r="V11" s="61">
        <f>'[1]IAB'!V11/'[1]IAB'!V$13</f>
        <v>0.06656920077972711</v>
      </c>
      <c r="W11" s="61">
        <f>'[1]IAB'!W11/'[1]IAB'!W$13</f>
        <v>0.07786552896388353</v>
      </c>
    </row>
    <row r="12" spans="1:23" ht="16.5" customHeight="1" thickBot="1">
      <c r="A12" s="314"/>
      <c r="B12" s="315" t="s">
        <v>121</v>
      </c>
      <c r="C12" s="263">
        <f>'[1]IAB'!C12/'[1]IAB'!C$13</f>
        <v>0.02040816326530612</v>
      </c>
      <c r="D12" s="264">
        <f>'[1]IAB'!D12/'[1]IAB'!D$13</f>
        <v>0.02040816326530612</v>
      </c>
      <c r="E12" s="566">
        <f>'[1]IAB'!E12/'[1]IAB'!E$13</f>
        <v>0.026490066225165563</v>
      </c>
      <c r="F12" s="266">
        <f>'[1]IAB'!F12/'[1]IAB'!F$13</f>
        <v>0.019867549668874173</v>
      </c>
      <c r="G12" s="265">
        <f>'[1]IAB'!G12/'[1]IAB'!G$13</f>
        <v>0.02040816326530612</v>
      </c>
      <c r="H12" s="265">
        <f>'[1]IAB'!H12/'[1]IAB'!H$13</f>
        <v>0.023178807947019868</v>
      </c>
      <c r="I12" s="267">
        <f>'[1]IAB'!I12/'[1]IAB'!I$13</f>
        <v>0.02181208053691275</v>
      </c>
      <c r="J12" s="127">
        <f>'[1]IAB'!J12/'[1]IAB'!J$13</f>
        <v>0.018873178428885248</v>
      </c>
      <c r="K12" s="128">
        <f>'[1]IAB'!K12/'[1]IAB'!K$13</f>
        <v>0.01561785768703337</v>
      </c>
      <c r="L12" s="571">
        <f>'[1]IAB'!L12/'[1]IAB'!L$13</f>
        <v>0.020083828152287812</v>
      </c>
      <c r="M12" s="130">
        <f>'[1]IAB'!M12/'[1]IAB'!M$13</f>
        <v>0.016464647835706434</v>
      </c>
      <c r="N12" s="129">
        <f>'[1]IAB'!N12/'[1]IAB'!N$13</f>
        <v>0.017233173667403585</v>
      </c>
      <c r="O12" s="129">
        <f>'[1]IAB'!O12/'[1]IAB'!O$13</f>
        <v>0.018211187976261544</v>
      </c>
      <c r="P12" s="127">
        <f>'[1]IAB'!P12/'[1]IAB'!P$13</f>
        <v>0.017740131639257098</v>
      </c>
      <c r="Q12" s="767">
        <f>'[1]IAB'!Q12/'[1]IAB'!Q$13</f>
        <v>0.017505744072273715</v>
      </c>
      <c r="R12" s="768">
        <f>'[1]IAB'!R12/'[1]IAB'!R$13</f>
        <v>0.015498972006958725</v>
      </c>
      <c r="S12" s="769">
        <f>'[1]IAB'!S12/'[1]IAB'!S$13</f>
        <v>0.016567263088137843</v>
      </c>
      <c r="T12" s="768">
        <f>'[1]IAB'!T12/'[1]IAB'!T$13</f>
        <v>0.019343530911408544</v>
      </c>
      <c r="U12" s="770">
        <f>'[1]IAB'!U12/'[1]IAB'!U$13</f>
        <v>0.01650826592458081</v>
      </c>
      <c r="V12" s="770">
        <f>'[1]IAB'!V12/'[1]IAB'!V$13</f>
        <v>0.01798245614035088</v>
      </c>
      <c r="W12" s="770">
        <f>'[1]IAB'!W12/'[1]IAB'!W$13</f>
        <v>0.017233320949630287</v>
      </c>
    </row>
    <row r="13" spans="1:23" ht="16.5" customHeight="1">
      <c r="A13" s="309"/>
      <c r="B13" s="316" t="s">
        <v>114</v>
      </c>
      <c r="C13" s="244">
        <f>'[1]ECB'!C6/'[1]ECB'!C$13</f>
        <v>0.4823529411764706</v>
      </c>
      <c r="D13" s="245">
        <f>'[1]ECB'!D6/'[1]ECB'!D$13</f>
        <v>0.4618181818181818</v>
      </c>
      <c r="E13" s="562">
        <f>'[1]ECB'!E6/'[1]ECB'!E$13</f>
        <v>0.45454545454545453</v>
      </c>
      <c r="F13" s="761">
        <f>'[1]ECB'!F6/'[1]ECB'!F$13</f>
        <v>0.4225352112676056</v>
      </c>
      <c r="G13" s="246">
        <f>'[1]ECB'!G6/'[1]ECB'!G$13</f>
        <v>0.4716981132075472</v>
      </c>
      <c r="H13" s="246">
        <f>'[1]ECB'!H6/'[1]ECB'!H$13</f>
        <v>0.43795620437956206</v>
      </c>
      <c r="I13" s="247">
        <f>'[1]ECB'!I6/'[1]ECB'!I$13</f>
        <v>0.45267489711934156</v>
      </c>
      <c r="J13" s="112">
        <f>'[1]ECB'!J6/'[1]ECB'!J$13</f>
        <v>0.5068838815352605</v>
      </c>
      <c r="K13" s="113">
        <f>'[1]ECB'!K6/'[1]ECB'!K$13</f>
        <v>0.46723805442468397</v>
      </c>
      <c r="L13" s="567">
        <f>'[1]ECB'!L6/'[1]ECB'!L$13</f>
        <v>0.48181504618096804</v>
      </c>
      <c r="M13" s="762">
        <f>'[1]ECB'!M6/'[1]ECB'!M$13</f>
        <v>0.39311580095008175</v>
      </c>
      <c r="N13" s="114">
        <f>'[1]ECB'!N6/'[1]ECB'!N$13</f>
        <v>0.4867389600209041</v>
      </c>
      <c r="O13" s="114">
        <f>'[1]ECB'!O6/'[1]ECB'!O$13</f>
        <v>0.4378174794785128</v>
      </c>
      <c r="P13" s="112">
        <f>'[1]ECB'!P6/'[1]ECB'!P$13</f>
        <v>0.46081331436350426</v>
      </c>
      <c r="Q13" s="763">
        <f>'[1]ECB'!Q6/'[1]ECB'!Q$13</f>
        <v>0.5004026737537247</v>
      </c>
      <c r="R13" s="764">
        <f>'[1]ECB'!R6/'[1]ECB'!R$13</f>
        <v>0.5089534421010744</v>
      </c>
      <c r="S13" s="765">
        <f>'[1]ECB'!S6/'[1]ECB'!S$13</f>
        <v>0.548486009965504</v>
      </c>
      <c r="T13" s="764">
        <f>'[1]ECB'!T6/'[1]ECB'!T$13</f>
        <v>0.488653132852072</v>
      </c>
      <c r="U13" s="766">
        <f>'[1]ECB'!U6/'[1]ECB'!U$13</f>
        <v>0.5047033864382355</v>
      </c>
      <c r="V13" s="766">
        <f>'[1]ECB'!V6/'[1]ECB'!V$13</f>
        <v>0.5191642397826555</v>
      </c>
      <c r="W13" s="766">
        <f>'[1]ECB'!W6/'[1]ECB'!W$13</f>
        <v>0.512019539786605</v>
      </c>
    </row>
    <row r="14" spans="1:23" ht="16.5" customHeight="1" thickBot="1">
      <c r="A14" s="311"/>
      <c r="B14" s="312" t="s">
        <v>115</v>
      </c>
      <c r="C14" s="248">
        <f>'[1]ECB'!C7/'[1]ECB'!C$13</f>
        <v>0.5176470588235295</v>
      </c>
      <c r="D14" s="249">
        <f>'[1]ECB'!D7/'[1]ECB'!D$13</f>
        <v>0.5381818181818182</v>
      </c>
      <c r="E14" s="563">
        <f>'[1]ECB'!E7/'[1]ECB'!E$13</f>
        <v>0.5454545454545454</v>
      </c>
      <c r="F14" s="251">
        <f>'[1]ECB'!F7/'[1]ECB'!F$13</f>
        <v>0.5774647887323944</v>
      </c>
      <c r="G14" s="250">
        <f>'[1]ECB'!G7/'[1]ECB'!G$13</f>
        <v>0.5283018867924528</v>
      </c>
      <c r="H14" s="250">
        <f>'[1]ECB'!H7/'[1]ECB'!H$13</f>
        <v>0.5620437956204379</v>
      </c>
      <c r="I14" s="252">
        <f>'[1]ECB'!I7/'[1]ECB'!I$13</f>
        <v>0.5473251028806584</v>
      </c>
      <c r="J14" s="115">
        <f>'[1]ECB'!J7/'[1]ECB'!J$13</f>
        <v>0.4931161184647395</v>
      </c>
      <c r="K14" s="116">
        <f>'[1]ECB'!K7/'[1]ECB'!K$13</f>
        <v>0.5327619455753161</v>
      </c>
      <c r="L14" s="568">
        <f>'[1]ECB'!L7/'[1]ECB'!L$13</f>
        <v>0.518184953819032</v>
      </c>
      <c r="M14" s="118">
        <f>'[1]ECB'!M7/'[1]ECB'!M$13</f>
        <v>0.6068841990499182</v>
      </c>
      <c r="N14" s="117">
        <f>'[1]ECB'!N7/'[1]ECB'!N$13</f>
        <v>0.5132610399790959</v>
      </c>
      <c r="O14" s="117">
        <f>'[1]ECB'!O7/'[1]ECB'!O$13</f>
        <v>0.5621825205214872</v>
      </c>
      <c r="P14" s="115">
        <f>'[1]ECB'!P7/'[1]ECB'!P$13</f>
        <v>0.5391866856364957</v>
      </c>
      <c r="Q14" s="744">
        <f>'[1]ECB'!Q7/'[1]ECB'!Q$13</f>
        <v>0.4995973262462753</v>
      </c>
      <c r="R14" s="58">
        <f>'[1]ECB'!R7/'[1]ECB'!R$13</f>
        <v>0.4910465578989256</v>
      </c>
      <c r="S14" s="552">
        <f>'[1]ECB'!S7/'[1]ECB'!S$13</f>
        <v>0.451513990034496</v>
      </c>
      <c r="T14" s="58">
        <f>'[1]ECB'!T7/'[1]ECB'!T$13</f>
        <v>0.5113468671479281</v>
      </c>
      <c r="U14" s="59">
        <f>'[1]ECB'!U7/'[1]ECB'!U$13</f>
        <v>0.49529661356176446</v>
      </c>
      <c r="V14" s="59">
        <f>'[1]ECB'!V7/'[1]ECB'!V$13</f>
        <v>0.4808357602173446</v>
      </c>
      <c r="W14" s="59">
        <f>'[1]ECB'!W7/'[1]ECB'!W$13</f>
        <v>0.4879804602133951</v>
      </c>
    </row>
    <row r="15" spans="1:23" ht="16.5" customHeight="1" thickTop="1">
      <c r="A15" s="313"/>
      <c r="B15" s="291" t="s">
        <v>116</v>
      </c>
      <c r="C15" s="253">
        <f>'[1]ECB'!C8/'[1]ECB'!C$13</f>
        <v>0.10980392156862745</v>
      </c>
      <c r="D15" s="254">
        <f>'[1]ECB'!D8/'[1]ECB'!D$13</f>
        <v>0.09818181818181818</v>
      </c>
      <c r="E15" s="564">
        <f>'[1]ECB'!E8/'[1]ECB'!E$13</f>
        <v>0.07878787878787878</v>
      </c>
      <c r="F15" s="256">
        <f>'[1]ECB'!F8/'[1]ECB'!F$13</f>
        <v>0.08169014084507042</v>
      </c>
      <c r="G15" s="255">
        <f>'[1]ECB'!G8/'[1]ECB'!G$13</f>
        <v>0.10377358490566038</v>
      </c>
      <c r="H15" s="255">
        <f>'[1]ECB'!H8/'[1]ECB'!H$13</f>
        <v>0.08029197080291971</v>
      </c>
      <c r="I15" s="257">
        <f>'[1]ECB'!I8/'[1]ECB'!I$13</f>
        <v>0.09053497942386832</v>
      </c>
      <c r="J15" s="119">
        <f>'[1]ECB'!J8/'[1]ECB'!J$13</f>
        <v>0.09827792288281907</v>
      </c>
      <c r="K15" s="120">
        <f>'[1]ECB'!K8/'[1]ECB'!K$13</f>
        <v>0.10584958217270195</v>
      </c>
      <c r="L15" s="569">
        <f>'[1]ECB'!L8/'[1]ECB'!L$13</f>
        <v>0.09581113708657495</v>
      </c>
      <c r="M15" s="122">
        <f>'[1]ECB'!M8/'[1]ECB'!M$13</f>
        <v>0.10524881239778834</v>
      </c>
      <c r="N15" s="121">
        <f>'[1]ECB'!N8/'[1]ECB'!N$13</f>
        <v>0.10212525041372703</v>
      </c>
      <c r="O15" s="121">
        <f>'[1]ECB'!O8/'[1]ECB'!O$13</f>
        <v>0.10049251569290198</v>
      </c>
      <c r="P15" s="119">
        <f>'[1]ECB'!P8/'[1]ECB'!P$13</f>
        <v>0.10125999242571572</v>
      </c>
      <c r="Q15" s="739">
        <f>'[1]ECB'!Q8/'[1]ECB'!Q$13</f>
        <v>0.10312474832890393</v>
      </c>
      <c r="R15" s="60">
        <f>'[1]ECB'!R8/'[1]ECB'!R$13</f>
        <v>0.10465578989255869</v>
      </c>
      <c r="S15" s="550">
        <f>'[1]ECB'!S8/'[1]ECB'!S$13</f>
        <v>0.08240705251054044</v>
      </c>
      <c r="T15" s="60">
        <f>'[1]ECB'!T8/'[1]ECB'!T$13</f>
        <v>0.08547042635504329</v>
      </c>
      <c r="U15" s="61">
        <f>'[1]ECB'!U8/'[1]ECB'!U$13</f>
        <v>0.10389480425906653</v>
      </c>
      <c r="V15" s="61">
        <f>'[1]ECB'!V8/'[1]ECB'!V$13</f>
        <v>0.08390829310243732</v>
      </c>
      <c r="W15" s="61">
        <f>'[1]ECB'!W8/'[1]ECB'!W$13</f>
        <v>0.09378306485903865</v>
      </c>
    </row>
    <row r="16" spans="1:23" ht="16.5" customHeight="1">
      <c r="A16" s="313" t="s">
        <v>122</v>
      </c>
      <c r="B16" s="293" t="s">
        <v>118</v>
      </c>
      <c r="C16" s="253">
        <f>'[1]ECB'!C9/'[1]ECB'!C$13</f>
        <v>0.10196078431372549</v>
      </c>
      <c r="D16" s="254">
        <f>'[1]ECB'!D9/'[1]ECB'!D$13</f>
        <v>0.09454545454545454</v>
      </c>
      <c r="E16" s="564">
        <f>'[1]ECB'!E9/'[1]ECB'!E$13</f>
        <v>0.08181818181818182</v>
      </c>
      <c r="F16" s="256">
        <f>'[1]ECB'!F9/'[1]ECB'!F$13</f>
        <v>0.07323943661971831</v>
      </c>
      <c r="G16" s="255">
        <f>'[1]ECB'!G9/'[1]ECB'!G$13</f>
        <v>0.09811320754716982</v>
      </c>
      <c r="H16" s="255">
        <f>'[1]ECB'!H9/'[1]ECB'!H$13</f>
        <v>0.07737226277372262</v>
      </c>
      <c r="I16" s="257">
        <f>'[1]ECB'!I9/'[1]ECB'!I$13</f>
        <v>0.08641975308641975</v>
      </c>
      <c r="J16" s="119">
        <f>'[1]ECB'!J9/'[1]ECB'!J$13</f>
        <v>0.13661516667404489</v>
      </c>
      <c r="K16" s="120">
        <f>'[1]ECB'!K9/'[1]ECB'!K$13</f>
        <v>0.12706235268909363</v>
      </c>
      <c r="L16" s="569">
        <f>'[1]ECB'!L9/'[1]ECB'!L$13</f>
        <v>0.1165829916069444</v>
      </c>
      <c r="M16" s="122">
        <f>'[1]ECB'!M9/'[1]ECB'!M$13</f>
        <v>0.13340082548088156</v>
      </c>
      <c r="N16" s="121">
        <f>'[1]ECB'!N9/'[1]ECB'!N$13</f>
        <v>0.13176117062973608</v>
      </c>
      <c r="O16" s="121">
        <f>'[1]ECB'!O9/'[1]ECB'!O$13</f>
        <v>0.12492515692901981</v>
      </c>
      <c r="P16" s="119">
        <f>'[1]ECB'!P9/'[1]ECB'!P$13</f>
        <v>0.12813846610507784</v>
      </c>
      <c r="Q16" s="739">
        <f>'[1]ECB'!Q9/'[1]ECB'!Q$13</f>
        <v>0.11810421196746397</v>
      </c>
      <c r="R16" s="60">
        <f>'[1]ECB'!R9/'[1]ECB'!R$13</f>
        <v>0.11659371269399124</v>
      </c>
      <c r="S16" s="741">
        <f>'[1]ECB'!S9/'[1]ECB'!S$13</f>
        <v>0.11307014181678805</v>
      </c>
      <c r="T16" s="60">
        <f>'[1]ECB'!T9/'[1]ECB'!T$13</f>
        <v>0.1263510549196347</v>
      </c>
      <c r="U16" s="61">
        <f>'[1]ECB'!U9/'[1]ECB'!U$13</f>
        <v>0.11734448803138259</v>
      </c>
      <c r="V16" s="61">
        <f>'[1]ECB'!V9/'[1]ECB'!V$13</f>
        <v>0.11957860172390206</v>
      </c>
      <c r="W16" s="61">
        <f>'[1]ECB'!W9/'[1]ECB'!W$13</f>
        <v>0.11847478912654386</v>
      </c>
    </row>
    <row r="17" spans="1:23" ht="16.5" customHeight="1">
      <c r="A17" s="311"/>
      <c r="B17" s="293" t="s">
        <v>119</v>
      </c>
      <c r="C17" s="253">
        <f>'[1]ECB'!C10/'[1]ECB'!C$13</f>
        <v>0.06274509803921569</v>
      </c>
      <c r="D17" s="254">
        <f>'[1]ECB'!D10/'[1]ECB'!D$13</f>
        <v>0.06545454545454546</v>
      </c>
      <c r="E17" s="564">
        <f>'[1]ECB'!E10/'[1]ECB'!E$13</f>
        <v>0.05454545454545454</v>
      </c>
      <c r="F17" s="256">
        <f>'[1]ECB'!F10/'[1]ECB'!F$13</f>
        <v>0.05070422535211268</v>
      </c>
      <c r="G17" s="255">
        <f>'[1]ECB'!G10/'[1]ECB'!G$13</f>
        <v>0.06415094339622641</v>
      </c>
      <c r="H17" s="255">
        <f>'[1]ECB'!H10/'[1]ECB'!H$13</f>
        <v>0.052554744525547446</v>
      </c>
      <c r="I17" s="257">
        <f>'[1]ECB'!I10/'[1]ECB'!I$13</f>
        <v>0.05761316872427984</v>
      </c>
      <c r="J17" s="119">
        <f>'[1]ECB'!J10/'[1]ECB'!J$13</f>
        <v>0.05963079374916996</v>
      </c>
      <c r="K17" s="120">
        <f>'[1]ECB'!K10/'[1]ECB'!K$13</f>
        <v>0.06629526462395544</v>
      </c>
      <c r="L17" s="569">
        <f>'[1]ECB'!L10/'[1]ECB'!L$13</f>
        <v>0.06250718583528149</v>
      </c>
      <c r="M17" s="122">
        <f>'[1]ECB'!M10/'[1]ECB'!M$13</f>
        <v>0.06794642161825402</v>
      </c>
      <c r="N17" s="121">
        <f>'[1]ECB'!N10/'[1]ECB'!N$13</f>
        <v>0.06301715878407804</v>
      </c>
      <c r="O17" s="121">
        <f>'[1]ECB'!O10/'[1]ECB'!O$13</f>
        <v>0.06520521487204249</v>
      </c>
      <c r="P17" s="119">
        <f>'[1]ECB'!P10/'[1]ECB'!P$13</f>
        <v>0.06417670600517918</v>
      </c>
      <c r="Q17" s="739">
        <f>'[1]ECB'!Q10/'[1]ECB'!Q$13</f>
        <v>0.056857534025932195</v>
      </c>
      <c r="R17" s="60">
        <f>'[1]ECB'!R10/'[1]ECB'!R$13</f>
        <v>0.05491444488658973</v>
      </c>
      <c r="S17" s="551">
        <f>'[1]ECB'!S10/'[1]ECB'!S$13</f>
        <v>0.05289382905327712</v>
      </c>
      <c r="T17" s="60">
        <f>'[1]ECB'!T10/'[1]ECB'!T$13</f>
        <v>0.056235791488852556</v>
      </c>
      <c r="U17" s="61">
        <f>'[1]ECB'!U10/'[1]ECB'!U$13</f>
        <v>0.05588023376831319</v>
      </c>
      <c r="V17" s="61">
        <f>'[1]ECB'!V10/'[1]ECB'!V$13</f>
        <v>0.05453159509802006</v>
      </c>
      <c r="W17" s="61">
        <f>'[1]ECB'!W10/'[1]ECB'!W$13</f>
        <v>0.055197919447823034</v>
      </c>
    </row>
    <row r="18" spans="1:23" ht="16.5" customHeight="1">
      <c r="A18" s="313"/>
      <c r="B18" s="294" t="s">
        <v>120</v>
      </c>
      <c r="C18" s="258">
        <f>'[1]ECB'!C11/'[1]ECB'!C$13</f>
        <v>0.16470588235294117</v>
      </c>
      <c r="D18" s="259">
        <f>'[1]ECB'!D11/'[1]ECB'!D$13</f>
        <v>0.20363636363636364</v>
      </c>
      <c r="E18" s="565">
        <f>'[1]ECB'!E11/'[1]ECB'!E$13</f>
        <v>0.2606060606060606</v>
      </c>
      <c r="F18" s="261">
        <f>'[1]ECB'!F11/'[1]ECB'!F$13</f>
        <v>0.28450704225352114</v>
      </c>
      <c r="G18" s="260">
        <f>'[1]ECB'!G11/'[1]ECB'!G$13</f>
        <v>0.18490566037735848</v>
      </c>
      <c r="H18" s="260">
        <f>'[1]ECB'!H11/'[1]ECB'!H$13</f>
        <v>0.272992700729927</v>
      </c>
      <c r="I18" s="262">
        <f>'[1]ECB'!I11/'[1]ECB'!I$13</f>
        <v>0.2345679012345679</v>
      </c>
      <c r="J18" s="123">
        <f>'[1]ECB'!J11/'[1]ECB'!J$13</f>
        <v>0.12953207313294082</v>
      </c>
      <c r="K18" s="124">
        <f>'[1]ECB'!K11/'[1]ECB'!K$13</f>
        <v>0.1366188129419327</v>
      </c>
      <c r="L18" s="570">
        <f>'[1]ECB'!L11/'[1]ECB'!L$13</f>
        <v>0.15590388226727475</v>
      </c>
      <c r="M18" s="126">
        <f>'[1]ECB'!M11/'[1]ECB'!M$13</f>
        <v>0.16922358071801263</v>
      </c>
      <c r="N18" s="125">
        <f>'[1]ECB'!N11/'[1]ECB'!N$13</f>
        <v>0.13313300235171152</v>
      </c>
      <c r="O18" s="125">
        <f>'[1]ECB'!O11/'[1]ECB'!O$13</f>
        <v>0.16251086431675518</v>
      </c>
      <c r="P18" s="123">
        <f>'[1]ECB'!P11/'[1]ECB'!P$13</f>
        <v>0.14870162437691276</v>
      </c>
      <c r="Q18" s="739">
        <f>'[1]ECB'!Q11/'[1]ECB'!Q$13</f>
        <v>0.11117822340339857</v>
      </c>
      <c r="R18" s="60">
        <f>'[1]ECB'!R11/'[1]ECB'!R$13</f>
        <v>0.11858336649423</v>
      </c>
      <c r="S18" s="550">
        <f>'[1]ECB'!S11/'[1]ECB'!S$13</f>
        <v>0.11115369873514758</v>
      </c>
      <c r="T18" s="60">
        <f>'[1]ECB'!T11/'[1]ECB'!T$13</f>
        <v>0.11634028636381767</v>
      </c>
      <c r="U18" s="61">
        <f>'[1]ECB'!U11/'[1]ECB'!U$13</f>
        <v>0.11490272996557521</v>
      </c>
      <c r="V18" s="61">
        <f>'[1]ECB'!V11/'[1]ECB'!V$13</f>
        <v>0.11369544397318376</v>
      </c>
      <c r="W18" s="61">
        <f>'[1]ECB'!W11/'[1]ECB'!W$13</f>
        <v>0.11429192994946948</v>
      </c>
    </row>
    <row r="19" spans="1:23" ht="16.5" customHeight="1" thickBot="1">
      <c r="A19" s="314"/>
      <c r="B19" s="317" t="s">
        <v>121</v>
      </c>
      <c r="C19" s="263">
        <f>'[1]ECB'!C12/'[1]ECB'!C$13</f>
        <v>0.0784313725490196</v>
      </c>
      <c r="D19" s="264">
        <f>'[1]ECB'!D12/'[1]ECB'!D$13</f>
        <v>0.07636363636363637</v>
      </c>
      <c r="E19" s="566">
        <f>'[1]ECB'!E12/'[1]ECB'!E$13</f>
        <v>0.0696969696969697</v>
      </c>
      <c r="F19" s="266">
        <f>'[1]ECB'!F12/'[1]ECB'!F$13</f>
        <v>0.08732394366197183</v>
      </c>
      <c r="G19" s="265">
        <f>'[1]ECB'!G12/'[1]ECB'!G$13</f>
        <v>0.07735849056603773</v>
      </c>
      <c r="H19" s="265">
        <f>'[1]ECB'!H12/'[1]ECB'!H$13</f>
        <v>0.07883211678832117</v>
      </c>
      <c r="I19" s="267">
        <f>'[1]ECB'!I12/'[1]ECB'!I$13</f>
        <v>0.07818930041152264</v>
      </c>
      <c r="J19" s="127">
        <f>'[1]ECB'!J12/'[1]ECB'!J$13</f>
        <v>0.06906016202576476</v>
      </c>
      <c r="K19" s="128">
        <f>'[1]ECB'!K12/'[1]ECB'!K$13</f>
        <v>0.09693593314763232</v>
      </c>
      <c r="L19" s="571">
        <f>'[1]ECB'!L12/'[1]ECB'!L$13</f>
        <v>0.08737975702295635</v>
      </c>
      <c r="M19" s="130">
        <f>'[1]ECB'!M12/'[1]ECB'!M$13</f>
        <v>0.1310645588349817</v>
      </c>
      <c r="N19" s="129">
        <f>'[1]ECB'!N12/'[1]ECB'!N$13</f>
        <v>0.08322445779984322</v>
      </c>
      <c r="O19" s="129">
        <f>'[1]ECB'!O12/'[1]ECB'!O$13</f>
        <v>0.10904876871076773</v>
      </c>
      <c r="P19" s="127">
        <f>'[1]ECB'!P12/'[1]ECB'!P$13</f>
        <v>0.09690989672361026</v>
      </c>
      <c r="Q19" s="767">
        <f>'[1]ECB'!Q12/'[1]ECB'!Q$13</f>
        <v>0.11033260852057664</v>
      </c>
      <c r="R19" s="768">
        <f>'[1]ECB'!R12/'[1]ECB'!R$13</f>
        <v>0.09629924393155591</v>
      </c>
      <c r="S19" s="769">
        <f>'[1]ECB'!S12/'[1]ECB'!S$13</f>
        <v>0.09198926791874282</v>
      </c>
      <c r="T19" s="768">
        <f>'[1]ECB'!T12/'[1]ECB'!T$13</f>
        <v>0.1269493080205799</v>
      </c>
      <c r="U19" s="770">
        <f>'[1]ECB'!U12/'[1]ECB'!U$13</f>
        <v>0.10327435753742693</v>
      </c>
      <c r="V19" s="770">
        <f>'[1]ECB'!V12/'[1]ECB'!V$13</f>
        <v>0.10912182631980143</v>
      </c>
      <c r="W19" s="770">
        <f>'[1]ECB'!W12/'[1]ECB'!W$13</f>
        <v>0.10623275683052004</v>
      </c>
    </row>
    <row r="20" spans="1:23" ht="16.5" customHeight="1">
      <c r="A20" s="309"/>
      <c r="B20" s="316" t="s">
        <v>114</v>
      </c>
      <c r="C20" s="244">
        <f>'[1]AEC'!C6/'[1]AEC'!C$13</f>
        <v>0.30952380952380953</v>
      </c>
      <c r="D20" s="245">
        <f>'[1]AEC'!D6/'[1]AEC'!D$13</f>
        <v>0.3116279069767442</v>
      </c>
      <c r="E20" s="562">
        <f>'[1]AEC'!E6/'[1]AEC'!E$13</f>
        <v>0.28936170212765955</v>
      </c>
      <c r="F20" s="761">
        <f>'[1]AEC'!F6/'[1]AEC'!F$13</f>
        <v>0.28</v>
      </c>
      <c r="G20" s="246">
        <f>'[1]AEC'!G6/'[1]AEC'!G$13</f>
        <v>0.31058823529411766</v>
      </c>
      <c r="H20" s="246">
        <f>'[1]AEC'!H6/'[1]AEC'!H$13</f>
        <v>0.2845360824742268</v>
      </c>
      <c r="I20" s="247">
        <f>'[1]AEC'!I6/'[1]AEC'!I$13</f>
        <v>0.2967032967032967</v>
      </c>
      <c r="J20" s="112">
        <f>'[1]AEC'!J6/'[1]AEC'!J$13</f>
        <v>0.3734119262904887</v>
      </c>
      <c r="K20" s="113">
        <f>'[1]AEC'!K6/'[1]AEC'!K$13</f>
        <v>0.367920253738106</v>
      </c>
      <c r="L20" s="567">
        <f>'[1]AEC'!L6/'[1]AEC'!L$13</f>
        <v>0.3441059991199335</v>
      </c>
      <c r="M20" s="762">
        <f>'[1]AEC'!M6/'[1]AEC'!M$13</f>
        <v>0.32639709223080426</v>
      </c>
      <c r="N20" s="114">
        <f>'[1]AEC'!N6/'[1]AEC'!N$13</f>
        <v>0.37065186450327353</v>
      </c>
      <c r="O20" s="114">
        <f>'[1]AEC'!O6/'[1]AEC'!O$13</f>
        <v>0.33492687751689704</v>
      </c>
      <c r="P20" s="112">
        <f>'[1]AEC'!P6/'[1]AEC'!P$13</f>
        <v>0.3511012591342002</v>
      </c>
      <c r="Q20" s="763">
        <f>'[1]AEC'!Q6/'[1]AEC'!Q$13</f>
        <v>0.4154764299604372</v>
      </c>
      <c r="R20" s="764">
        <f>'[1]AEC'!R6/'[1]AEC'!R$13</f>
        <v>0.4176470588235294</v>
      </c>
      <c r="S20" s="765">
        <f>'[1]AEC'!S6/'[1]AEC'!S$13</f>
        <v>0.40141259564449683</v>
      </c>
      <c r="T20" s="764">
        <f>'[1]AEC'!T6/'[1]AEC'!T$13</f>
        <v>0.3798905214635552</v>
      </c>
      <c r="U20" s="766">
        <f>'[1]AEC'!U6/'[1]AEC'!U$13</f>
        <v>0.4165756462449939</v>
      </c>
      <c r="V20" s="766">
        <f>'[1]AEC'!V6/'[1]AEC'!V$13</f>
        <v>0.39053719609841314</v>
      </c>
      <c r="W20" s="766">
        <f>'[1]AEC'!W6/'[1]AEC'!W$13</f>
        <v>0.40272313268688625</v>
      </c>
    </row>
    <row r="21" spans="1:23" ht="16.5" customHeight="1" thickBot="1">
      <c r="A21" s="311"/>
      <c r="B21" s="312" t="s">
        <v>115</v>
      </c>
      <c r="C21" s="248">
        <f>'[1]AEC'!C7/'[1]AEC'!C$13</f>
        <v>0.6904761904761905</v>
      </c>
      <c r="D21" s="249">
        <f>'[1]AEC'!D7/'[1]AEC'!D$13</f>
        <v>0.6883720930232559</v>
      </c>
      <c r="E21" s="563">
        <f>'[1]AEC'!E7/'[1]AEC'!E$13</f>
        <v>0.7106382978723405</v>
      </c>
      <c r="F21" s="251">
        <f>'[1]AEC'!F7/'[1]AEC'!F$13</f>
        <v>0.72</v>
      </c>
      <c r="G21" s="250">
        <f>'[1]AEC'!G7/'[1]AEC'!G$13</f>
        <v>0.6894117647058824</v>
      </c>
      <c r="H21" s="250">
        <f>'[1]AEC'!H7/'[1]AEC'!H$13</f>
        <v>0.7154639175257732</v>
      </c>
      <c r="I21" s="252">
        <f>'[1]AEC'!I7/'[1]AEC'!I$13</f>
        <v>0.7032967032967034</v>
      </c>
      <c r="J21" s="115">
        <f>'[1]AEC'!J7/'[1]AEC'!J$13</f>
        <v>0.6265880737095113</v>
      </c>
      <c r="K21" s="116">
        <f>'[1]AEC'!K7/'[1]AEC'!K$13</f>
        <v>0.6320797462618939</v>
      </c>
      <c r="L21" s="568">
        <f>'[1]AEC'!L7/'[1]AEC'!L$13</f>
        <v>0.6558940008800666</v>
      </c>
      <c r="M21" s="118">
        <f>'[1]AEC'!M7/'[1]AEC'!M$13</f>
        <v>0.6736029077691957</v>
      </c>
      <c r="N21" s="117">
        <f>'[1]AEC'!N7/'[1]AEC'!N$13</f>
        <v>0.6293481354967264</v>
      </c>
      <c r="O21" s="117">
        <f>'[1]AEC'!O7/'[1]AEC'!O$13</f>
        <v>0.6650731224831029</v>
      </c>
      <c r="P21" s="115">
        <f>'[1]AEC'!P7/'[1]AEC'!P$13</f>
        <v>0.6488987408657998</v>
      </c>
      <c r="Q21" s="744">
        <f>'[1]AEC'!Q7/'[1]AEC'!Q$13</f>
        <v>0.5845235700395628</v>
      </c>
      <c r="R21" s="58">
        <f>'[1]AEC'!R7/'[1]AEC'!R$13</f>
        <v>0.5823529411764706</v>
      </c>
      <c r="S21" s="552">
        <f>'[1]AEC'!S7/'[1]AEC'!S$13</f>
        <v>0.5985874043555033</v>
      </c>
      <c r="T21" s="58">
        <f>'[1]AEC'!T7/'[1]AEC'!T$13</f>
        <v>0.6201094785364448</v>
      </c>
      <c r="U21" s="59">
        <f>'[1]AEC'!U7/'[1]AEC'!U$13</f>
        <v>0.5834243537550061</v>
      </c>
      <c r="V21" s="59">
        <f>'[1]AEC'!V7/'[1]AEC'!V$13</f>
        <v>0.6094628039015868</v>
      </c>
      <c r="W21" s="59">
        <f>'[1]AEC'!W7/'[1]AEC'!W$13</f>
        <v>0.5972768673131139</v>
      </c>
    </row>
    <row r="22" spans="1:23" ht="16.5" customHeight="1" thickTop="1">
      <c r="A22" s="313"/>
      <c r="B22" s="291" t="s">
        <v>116</v>
      </c>
      <c r="C22" s="253">
        <f>'[1]AEC'!C8/'[1]AEC'!C$13</f>
        <v>0.3904761904761905</v>
      </c>
      <c r="D22" s="254">
        <f>'[1]AEC'!D8/'[1]AEC'!D$13</f>
        <v>0.3953488372093023</v>
      </c>
      <c r="E22" s="564">
        <f>'[1]AEC'!E8/'[1]AEC'!E$13</f>
        <v>0.4</v>
      </c>
      <c r="F22" s="256">
        <f>'[1]AEC'!F8/'[1]AEC'!F$13</f>
        <v>0.416</v>
      </c>
      <c r="G22" s="255">
        <f>'[1]AEC'!G8/'[1]AEC'!G$13</f>
        <v>0.39294117647058824</v>
      </c>
      <c r="H22" s="255">
        <f>'[1]AEC'!H8/'[1]AEC'!H$13</f>
        <v>0.40824742268041236</v>
      </c>
      <c r="I22" s="257">
        <f>'[1]AEC'!I8/'[1]AEC'!I$13</f>
        <v>0.4010989010989011</v>
      </c>
      <c r="J22" s="119">
        <f>'[1]AEC'!J8/'[1]AEC'!J$13</f>
        <v>0.33243676319102666</v>
      </c>
      <c r="K22" s="120">
        <f>'[1]AEC'!K8/'[1]AEC'!K$13</f>
        <v>0.3778885364748527</v>
      </c>
      <c r="L22" s="569">
        <f>'[1]AEC'!L8/'[1]AEC'!L$13</f>
        <v>0.37588617806678726</v>
      </c>
      <c r="M22" s="122">
        <f>'[1]AEC'!M8/'[1]AEC'!M$13</f>
        <v>0.39236710586097234</v>
      </c>
      <c r="N22" s="121">
        <f>'[1]AEC'!N8/'[1]AEC'!N$13</f>
        <v>0.3552803871335042</v>
      </c>
      <c r="O22" s="121">
        <f>'[1]AEC'!O8/'[1]AEC'!O$13</f>
        <v>0.38442879683489156</v>
      </c>
      <c r="P22" s="119">
        <f>'[1]AEC'!P8/'[1]AEC'!P$13</f>
        <v>0.371231941025608</v>
      </c>
      <c r="Q22" s="739">
        <f>'[1]AEC'!Q8/'[1]AEC'!Q$13</f>
        <v>0.3334674445115</v>
      </c>
      <c r="R22" s="60">
        <f>'[1]AEC'!R8/'[1]AEC'!R$13</f>
        <v>0.3339869281045752</v>
      </c>
      <c r="S22" s="550">
        <f>'[1]AEC'!S8/'[1]AEC'!S$13</f>
        <v>0.3060623896409653</v>
      </c>
      <c r="T22" s="60">
        <f>'[1]AEC'!T8/'[1]AEC'!T$13</f>
        <v>0.33171996542783055</v>
      </c>
      <c r="U22" s="61">
        <f>'[1]AEC'!U8/'[1]AEC'!U$13</f>
        <v>0.3337305133551782</v>
      </c>
      <c r="V22" s="61">
        <f>'[1]AEC'!V8/'[1]AEC'!V$13</f>
        <v>0.31902751492211384</v>
      </c>
      <c r="W22" s="61">
        <f>'[1]AEC'!W8/'[1]AEC'!W$13</f>
        <v>0.32590848539297995</v>
      </c>
    </row>
    <row r="23" spans="1:23" ht="16.5" customHeight="1">
      <c r="A23" s="313" t="s">
        <v>123</v>
      </c>
      <c r="B23" s="293" t="s">
        <v>118</v>
      </c>
      <c r="C23" s="253">
        <f>'[1]AEC'!C9/'[1]AEC'!C$13</f>
        <v>0.10476190476190476</v>
      </c>
      <c r="D23" s="254">
        <f>'[1]AEC'!D9/'[1]AEC'!D$13</f>
        <v>0.10697674418604651</v>
      </c>
      <c r="E23" s="564">
        <f>'[1]AEC'!E9/'[1]AEC'!E$13</f>
        <v>0.12340425531914893</v>
      </c>
      <c r="F23" s="256">
        <f>'[1]AEC'!F9/'[1]AEC'!F$13</f>
        <v>0.124</v>
      </c>
      <c r="G23" s="255">
        <f>'[1]AEC'!G9/'[1]AEC'!G$13</f>
        <v>0.10588235294117647</v>
      </c>
      <c r="H23" s="255">
        <f>'[1]AEC'!H9/'[1]AEC'!H$13</f>
        <v>0.12371134020618557</v>
      </c>
      <c r="I23" s="257">
        <f>'[1]AEC'!I9/'[1]AEC'!I$13</f>
        <v>0.11538461538461539</v>
      </c>
      <c r="J23" s="119">
        <f>'[1]AEC'!J9/'[1]AEC'!J$13</f>
        <v>0.09316699095799473</v>
      </c>
      <c r="K23" s="120">
        <f>'[1]AEC'!K9/'[1]AEC'!K$13</f>
        <v>0.0795197100135931</v>
      </c>
      <c r="L23" s="569">
        <f>'[1]AEC'!L9/'[1]AEC'!L$13</f>
        <v>0.07143206375592823</v>
      </c>
      <c r="M23" s="122">
        <f>'[1]AEC'!M9/'[1]AEC'!M$13</f>
        <v>0.07919127669241255</v>
      </c>
      <c r="N23" s="121">
        <f>'[1]AEC'!N9/'[1]AEC'!N$13</f>
        <v>0.08630799886137205</v>
      </c>
      <c r="O23" s="121">
        <f>'[1]AEC'!O9/'[1]AEC'!O$13</f>
        <v>0.07545392459317524</v>
      </c>
      <c r="P23" s="119">
        <f>'[1]AEC'!P9/'[1]AEC'!P$13</f>
        <v>0.08036807443970462</v>
      </c>
      <c r="Q23" s="739">
        <f>'[1]AEC'!Q9/'[1]AEC'!Q$13</f>
        <v>0.07242003621001811</v>
      </c>
      <c r="R23" s="60">
        <f>'[1]AEC'!R9/'[1]AEC'!R$13</f>
        <v>0.06797385620915034</v>
      </c>
      <c r="S23" s="741">
        <f>'[1]AEC'!S9/'[1]AEC'!S$13</f>
        <v>0.09593878752207183</v>
      </c>
      <c r="T23" s="60">
        <f>'[1]AEC'!T9/'[1]AEC'!T$13</f>
        <v>0.09455488331892825</v>
      </c>
      <c r="U23" s="61">
        <f>'[1]AEC'!U9/'[1]AEC'!U$13</f>
        <v>0.07016847052593256</v>
      </c>
      <c r="V23" s="61">
        <f>'[1]AEC'!V9/'[1]AEC'!V$13</f>
        <v>0.0952394817295094</v>
      </c>
      <c r="W23" s="61">
        <f>'[1]AEC'!W9/'[1]AEC'!W$13</f>
        <v>0.08350630440843894</v>
      </c>
    </row>
    <row r="24" spans="1:23" ht="16.5" customHeight="1">
      <c r="A24" s="311"/>
      <c r="B24" s="293" t="s">
        <v>119</v>
      </c>
      <c r="C24" s="253">
        <f>'[1]AEC'!C10/'[1]AEC'!C$13</f>
        <v>0.19047619047619047</v>
      </c>
      <c r="D24" s="254">
        <f>'[1]AEC'!D10/'[1]AEC'!D$13</f>
        <v>0.17674418604651163</v>
      </c>
      <c r="E24" s="564">
        <f>'[1]AEC'!E10/'[1]AEC'!E$13</f>
        <v>0.17446808510638298</v>
      </c>
      <c r="F24" s="256">
        <f>'[1]AEC'!F10/'[1]AEC'!F$13</f>
        <v>0.164</v>
      </c>
      <c r="G24" s="255">
        <f>'[1]AEC'!G10/'[1]AEC'!G$13</f>
        <v>0.18352941176470589</v>
      </c>
      <c r="H24" s="255">
        <f>'[1]AEC'!H10/'[1]AEC'!H$13</f>
        <v>0.16907216494845362</v>
      </c>
      <c r="I24" s="257">
        <f>'[1]AEC'!I10/'[1]AEC'!I$13</f>
        <v>0.17582417582417584</v>
      </c>
      <c r="J24" s="119">
        <f>'[1]AEC'!J10/'[1]AEC'!J$13</f>
        <v>0.20098431956048984</v>
      </c>
      <c r="K24" s="120">
        <f>'[1]AEC'!K10/'[1]AEC'!K$13</f>
        <v>0.17336882646125962</v>
      </c>
      <c r="L24" s="569">
        <f>'[1]AEC'!L10/'[1]AEC'!L$13</f>
        <v>0.20970028846623967</v>
      </c>
      <c r="M24" s="122">
        <f>'[1]AEC'!M10/'[1]AEC'!M$13</f>
        <v>0.19413902771467517</v>
      </c>
      <c r="N24" s="121">
        <f>'[1]AEC'!N10/'[1]AEC'!N$13</f>
        <v>0.18710503842869342</v>
      </c>
      <c r="O24" s="121">
        <f>'[1]AEC'!O10/'[1]AEC'!O$13</f>
        <v>0.20163436403457127</v>
      </c>
      <c r="P24" s="119">
        <f>'[1]AEC'!P10/'[1]AEC'!P$13</f>
        <v>0.1950562550745557</v>
      </c>
      <c r="Q24" s="739">
        <f>'[1]AEC'!Q10/'[1]AEC'!Q$13</f>
        <v>0.17863608931804467</v>
      </c>
      <c r="R24" s="60">
        <f>'[1]AEC'!R10/'[1]AEC'!R$13</f>
        <v>0.17124183006535948</v>
      </c>
      <c r="S24" s="551">
        <f>'[1]AEC'!S10/'[1]AEC'!S$13</f>
        <v>0.19658622719246618</v>
      </c>
      <c r="T24" s="60">
        <f>'[1]AEC'!T10/'[1]AEC'!T$13</f>
        <v>0.18645923365024486</v>
      </c>
      <c r="U24" s="61">
        <f>'[1]AEC'!U10/'[1]AEC'!U$13</f>
        <v>0.17489160295237152</v>
      </c>
      <c r="V24" s="61">
        <f>'[1]AEC'!V10/'[1]AEC'!V$13</f>
        <v>0.19146891832872323</v>
      </c>
      <c r="W24" s="61">
        <f>'[1]AEC'!W10/'[1]AEC'!W$13</f>
        <v>0.18371077170916075</v>
      </c>
    </row>
    <row r="25" spans="1:23" ht="16.5" customHeight="1">
      <c r="A25" s="313"/>
      <c r="B25" s="294" t="s">
        <v>120</v>
      </c>
      <c r="C25" s="258">
        <f>'[1]AEC'!C11/'[1]AEC'!C$13</f>
        <v>0.004761904761904762</v>
      </c>
      <c r="D25" s="259">
        <f>'[1]AEC'!D11/'[1]AEC'!D$13</f>
        <v>0.009302325581395349</v>
      </c>
      <c r="E25" s="565">
        <f>'[1]AEC'!E11/'[1]AEC'!E$13</f>
        <v>0.01276595744680851</v>
      </c>
      <c r="F25" s="261">
        <f>'[1]AEC'!F11/'[1]AEC'!F$13</f>
        <v>0.016</v>
      </c>
      <c r="G25" s="260">
        <f>'[1]AEC'!G11/'[1]AEC'!G$13</f>
        <v>0.007058823529411765</v>
      </c>
      <c r="H25" s="260">
        <f>'[1]AEC'!H11/'[1]AEC'!H$13</f>
        <v>0.01443298969072165</v>
      </c>
      <c r="I25" s="262">
        <f>'[1]AEC'!I11/'[1]AEC'!I$13</f>
        <v>0.01098901098901099</v>
      </c>
      <c r="J25" s="123">
        <f>'[1]AEC'!J11/'[1]AEC'!J$13</f>
        <v>0</v>
      </c>
      <c r="K25" s="124">
        <f>'[1]AEC'!K11/'[1]AEC'!K$13</f>
        <v>0</v>
      </c>
      <c r="L25" s="570">
        <f>'[1]AEC'!L11/'[1]AEC'!L$13</f>
        <v>0</v>
      </c>
      <c r="M25" s="126">
        <f>'[1]AEC'!M11/'[1]AEC'!M$13</f>
        <v>0.00599727396637892</v>
      </c>
      <c r="N25" s="125">
        <f>'[1]AEC'!N11/'[1]AEC'!N$13</f>
        <v>0</v>
      </c>
      <c r="O25" s="125">
        <f>'[1]AEC'!O11/'[1]AEC'!O$13</f>
        <v>0.0031085886536514145</v>
      </c>
      <c r="P25" s="123">
        <f>'[1]AEC'!P11/'[1]AEC'!P$13</f>
        <v>0.001701184385189386</v>
      </c>
      <c r="Q25" s="739">
        <f>'[1]AEC'!Q11/'[1]AEC'!Q$13</f>
        <v>0</v>
      </c>
      <c r="R25" s="60">
        <f>'[1]AEC'!R11/'[1]AEC'!R$13</f>
        <v>0</v>
      </c>
      <c r="S25" s="550">
        <f>'[1]AEC'!S11/'[1]AEC'!S$13</f>
        <v>0</v>
      </c>
      <c r="T25" s="60">
        <f>'[1]AEC'!T11/'[1]AEC'!T$13</f>
        <v>0</v>
      </c>
      <c r="U25" s="61">
        <f>'[1]AEC'!U11/'[1]AEC'!U$13</f>
        <v>0</v>
      </c>
      <c r="V25" s="61">
        <f>'[1]AEC'!V11/'[1]AEC'!V$13</f>
        <v>0</v>
      </c>
      <c r="W25" s="61">
        <f>'[1]AEC'!W11/'[1]AEC'!W$13</f>
        <v>0</v>
      </c>
    </row>
    <row r="26" spans="1:23" ht="16.5" customHeight="1" thickBot="1">
      <c r="A26" s="314"/>
      <c r="B26" s="317" t="s">
        <v>121</v>
      </c>
      <c r="C26" s="263">
        <f>'[1]AEC'!C12/'[1]AEC'!C$13</f>
        <v>0</v>
      </c>
      <c r="D26" s="264">
        <f>'[1]AEC'!D12/'[1]AEC'!D$13</f>
        <v>0</v>
      </c>
      <c r="E26" s="566">
        <f>'[1]AEC'!E12/'[1]AEC'!E$13</f>
        <v>0</v>
      </c>
      <c r="F26" s="266">
        <f>'[1]AEC'!F12/'[1]AEC'!F$13</f>
        <v>0</v>
      </c>
      <c r="G26" s="265">
        <f>'[1]AEC'!G12/'[1]AEC'!G$13</f>
        <v>0</v>
      </c>
      <c r="H26" s="265">
        <f>'[1]AEC'!H12/'[1]AEC'!H$13</f>
        <v>0</v>
      </c>
      <c r="I26" s="267">
        <f>'[1]AEC'!I12/'[1]AEC'!I$13</f>
        <v>0</v>
      </c>
      <c r="J26" s="127">
        <f>'[1]AEC'!J12/'[1]AEC'!J$13</f>
        <v>0</v>
      </c>
      <c r="K26" s="128">
        <f>'[1]AEC'!K12/'[1]AEC'!K$13</f>
        <v>0.0013026733121884913</v>
      </c>
      <c r="L26" s="571">
        <f>'[1]AEC'!L12/'[1]AEC'!L$13</f>
        <v>-0.0011245294088886716</v>
      </c>
      <c r="M26" s="130">
        <f>'[1]AEC'!M12/'[1]AEC'!M$13</f>
        <v>0.001908223534756929</v>
      </c>
      <c r="N26" s="129">
        <f>'[1]AEC'!N12/'[1]AEC'!N$13</f>
        <v>0.0006547110731568461</v>
      </c>
      <c r="O26" s="129">
        <f>'[1]AEC'!O12/'[1]AEC'!O$13</f>
        <v>0.0004474483668134611</v>
      </c>
      <c r="P26" s="127">
        <f>'[1]AEC'!P12/'[1]AEC'!P$13</f>
        <v>0.0005412859407420773</v>
      </c>
      <c r="Q26" s="767">
        <f>'[1]AEC'!Q12/'[1]AEC'!Q$13</f>
        <v>0</v>
      </c>
      <c r="R26" s="768">
        <f>'[1]AEC'!R12/'[1]AEC'!R$13</f>
        <v>0.00915032679738562</v>
      </c>
      <c r="S26" s="769">
        <f>'[1]AEC'!S12/'[1]AEC'!S$13</f>
        <v>0</v>
      </c>
      <c r="T26" s="768">
        <f>'[1]AEC'!T12/'[1]AEC'!T$13</f>
        <v>0.007375396139441083</v>
      </c>
      <c r="U26" s="770">
        <f>'[1]AEC'!U12/'[1]AEC'!U$13</f>
        <v>0.004633766921523847</v>
      </c>
      <c r="V26" s="770">
        <f>'[1]AEC'!V12/'[1]AEC'!V$13</f>
        <v>0.0037268889212403555</v>
      </c>
      <c r="W26" s="770">
        <f>'[1]AEC'!W12/'[1]AEC'!W$13</f>
        <v>0.0041513058025341555</v>
      </c>
    </row>
    <row r="27" spans="1:23" ht="16.5" customHeight="1">
      <c r="A27" s="309"/>
      <c r="B27" s="316" t="s">
        <v>114</v>
      </c>
      <c r="C27" s="244">
        <f>'[1]SSB'!C6/'[1]SSB'!C$13</f>
        <v>0.96</v>
      </c>
      <c r="D27" s="245">
        <f>'[1]SSB'!D6/'[1]SSB'!D$13</f>
        <v>0.9534883720930233</v>
      </c>
      <c r="E27" s="562">
        <f>'[1]SSB'!E6/'[1]SSB'!E$13</f>
        <v>0.9740740740740741</v>
      </c>
      <c r="F27" s="761">
        <f>'[1]SSB'!F6/'[1]SSB'!F$13</f>
        <v>0.952112676056338</v>
      </c>
      <c r="G27" s="246">
        <f>'[1]SSB'!G6/'[1]SSB'!G$13</f>
        <v>0.9561643835616438</v>
      </c>
      <c r="H27" s="246">
        <f>'[1]SSB'!H6/'[1]SSB'!H$13</f>
        <v>0.9616</v>
      </c>
      <c r="I27" s="247">
        <f>'[1]SSB'!I6/'[1]SSB'!I$13</f>
        <v>0.9595959595959596</v>
      </c>
      <c r="J27" s="112">
        <f>'[1]SSB'!J6/'[1]SSB'!J$13</f>
        <v>0.9783041273509211</v>
      </c>
      <c r="K27" s="113">
        <f>'[1]SSB'!K6/'[1]SSB'!K$13</f>
        <v>0.9881598957201825</v>
      </c>
      <c r="L27" s="567">
        <f>'[1]SSB'!L6/'[1]SSB'!L$13</f>
        <v>0.9908493150684932</v>
      </c>
      <c r="M27" s="762">
        <f>'[1]SSB'!M6/'[1]SSB'!M$13</f>
        <v>0.9845562773298283</v>
      </c>
      <c r="N27" s="114">
        <f>'[1]SSB'!N6/'[1]SSB'!N$13</f>
        <v>0.9836427289576652</v>
      </c>
      <c r="O27" s="114">
        <f>'[1]SSB'!O6/'[1]SSB'!O$13</f>
        <v>0.9865428190891322</v>
      </c>
      <c r="P27" s="112">
        <f>'[1]SSB'!P6/'[1]SSB'!P$13</f>
        <v>0.9854690427432355</v>
      </c>
      <c r="Q27" s="763">
        <f>'[1]SSB'!Q6/'[1]SSB'!Q$13</f>
        <v>0.903750991576323</v>
      </c>
      <c r="R27" s="764">
        <f>'[1]SSB'!R6/'[1]SSB'!R$13</f>
        <v>0.9308641975308642</v>
      </c>
      <c r="S27" s="765">
        <f>'[1]SSB'!S6/'[1]SSB'!S$13</f>
        <v>0.9971658006613132</v>
      </c>
      <c r="T27" s="764">
        <f>'[1]SSB'!T6/'[1]SSB'!T$13</f>
        <v>0.9505716398384619</v>
      </c>
      <c r="U27" s="766">
        <f>'[1]SSB'!U6/'[1]SSB'!U$13</f>
        <v>0.9186723965145313</v>
      </c>
      <c r="V27" s="766">
        <f>'[1]SSB'!V6/'[1]SSB'!V$13</f>
        <v>0.968082084783072</v>
      </c>
      <c r="W27" s="766">
        <f>'[1]SSB'!W6/'[1]SSB'!W$13</f>
        <v>0.9428323423462525</v>
      </c>
    </row>
    <row r="28" spans="1:23" ht="16.5" customHeight="1" thickBot="1">
      <c r="A28" s="311"/>
      <c r="B28" s="312" t="s">
        <v>115</v>
      </c>
      <c r="C28" s="248">
        <f>'[1]SSB'!C7/'[1]SSB'!C$13</f>
        <v>0.04</v>
      </c>
      <c r="D28" s="249">
        <f>'[1]SSB'!D7/'[1]SSB'!D$13</f>
        <v>0.046511627906976744</v>
      </c>
      <c r="E28" s="563">
        <f>'[1]SSB'!E7/'[1]SSB'!E$13</f>
        <v>0.025925925925925925</v>
      </c>
      <c r="F28" s="251">
        <f>'[1]SSB'!F7/'[1]SSB'!F$13</f>
        <v>0.04788732394366197</v>
      </c>
      <c r="G28" s="250">
        <f>'[1]SSB'!G7/'[1]SSB'!G$13</f>
        <v>0.043835616438356165</v>
      </c>
      <c r="H28" s="250">
        <f>'[1]SSB'!H7/'[1]SSB'!H$13</f>
        <v>0.0384</v>
      </c>
      <c r="I28" s="252">
        <f>'[1]SSB'!I7/'[1]SSB'!I$13</f>
        <v>0.04040404040404041</v>
      </c>
      <c r="J28" s="115">
        <f>'[1]SSB'!J7/'[1]SSB'!J$13</f>
        <v>0.02169587264907889</v>
      </c>
      <c r="K28" s="116">
        <f>'[1]SSB'!K7/'[1]SSB'!K$13</f>
        <v>0.01184010427981751</v>
      </c>
      <c r="L28" s="568">
        <f>'[1]SSB'!L7/'[1]SSB'!L$13</f>
        <v>0.009150684931506848</v>
      </c>
      <c r="M28" s="118">
        <f>'[1]SSB'!M7/'[1]SSB'!M$13</f>
        <v>0.015443722670171627</v>
      </c>
      <c r="N28" s="117">
        <f>'[1]SSB'!N7/'[1]SSB'!N$13</f>
        <v>0.016357271042334733</v>
      </c>
      <c r="O28" s="117">
        <f>'[1]SSB'!O7/'[1]SSB'!O$13</f>
        <v>0.013457180910867799</v>
      </c>
      <c r="P28" s="115">
        <f>'[1]SSB'!P7/'[1]SSB'!P$13</f>
        <v>0.014530957256764409</v>
      </c>
      <c r="Q28" s="744">
        <f>'[1]SSB'!Q7/'[1]SSB'!Q$13</f>
        <v>0.09624900842367695</v>
      </c>
      <c r="R28" s="58">
        <f>'[1]SSB'!R7/'[1]SSB'!R$13</f>
        <v>0.0691358024691358</v>
      </c>
      <c r="S28" s="552">
        <f>'[1]SSB'!S7/'[1]SSB'!S$13</f>
        <v>0.002834199338686821</v>
      </c>
      <c r="T28" s="58">
        <f>'[1]SSB'!T7/'[1]SSB'!T$13</f>
        <v>0.04942836016153803</v>
      </c>
      <c r="U28" s="59">
        <f>'[1]SSB'!U7/'[1]SSB'!U$13</f>
        <v>0.0813276034854687</v>
      </c>
      <c r="V28" s="59">
        <f>'[1]SSB'!V7/'[1]SSB'!V$13</f>
        <v>0.031917915216928223</v>
      </c>
      <c r="W28" s="59">
        <f>'[1]SSB'!W7/'[1]SSB'!W$13</f>
        <v>0.05716765765374767</v>
      </c>
    </row>
    <row r="29" spans="1:23" ht="16.5" customHeight="1" thickTop="1">
      <c r="A29" s="313"/>
      <c r="B29" s="291" t="s">
        <v>116</v>
      </c>
      <c r="C29" s="253">
        <f>'[1]SSB'!C8/'[1]SSB'!C$13</f>
        <v>0.006666666666666667</v>
      </c>
      <c r="D29" s="254">
        <f>'[1]SSB'!D8/'[1]SSB'!D$13</f>
        <v>0.004651162790697674</v>
      </c>
      <c r="E29" s="564">
        <f>'[1]SSB'!E8/'[1]SSB'!E$13</f>
        <v>0.003703703703703704</v>
      </c>
      <c r="F29" s="256">
        <f>'[1]SSB'!F8/'[1]SSB'!F$13</f>
        <v>0.005633802816901409</v>
      </c>
      <c r="G29" s="255">
        <f>'[1]SSB'!G8/'[1]SSB'!G$13</f>
        <v>0.005479452054794521</v>
      </c>
      <c r="H29" s="255">
        <f>'[1]SSB'!H8/'[1]SSB'!H$13</f>
        <v>0.0048</v>
      </c>
      <c r="I29" s="257">
        <f>'[1]SSB'!I8/'[1]SSB'!I$13</f>
        <v>0.005050505050505051</v>
      </c>
      <c r="J29" s="119">
        <f>'[1]SSB'!J8/'[1]SSB'!J$13</f>
        <v>0.0030168816997239874</v>
      </c>
      <c r="K29" s="120">
        <f>'[1]SSB'!K8/'[1]SSB'!K$13</f>
        <v>0.0024983706278514013</v>
      </c>
      <c r="L29" s="569">
        <f>'[1]SSB'!L8/'[1]SSB'!L$13</f>
        <v>0.0025753424657534245</v>
      </c>
      <c r="M29" s="122">
        <f>'[1]SSB'!M8/'[1]SSB'!M$13</f>
        <v>0.0011374263832368628</v>
      </c>
      <c r="N29" s="121">
        <f>'[1]SSB'!N8/'[1]SSB'!N$13</f>
        <v>0.002736018357800594</v>
      </c>
      <c r="O29" s="121">
        <f>'[1]SSB'!O8/'[1]SSB'!O$13</f>
        <v>0.0015913375884316675</v>
      </c>
      <c r="P29" s="119">
        <f>'[1]SSB'!P8/'[1]SSB'!P$13</f>
        <v>0.0020151627380070583</v>
      </c>
      <c r="Q29" s="739">
        <f>'[1]SSB'!Q8/'[1]SSB'!Q$13</f>
        <v>0.0017376194613379669</v>
      </c>
      <c r="R29" s="60">
        <f>'[1]SSB'!R8/'[1]SSB'!R$13</f>
        <v>0.0030864197530864196</v>
      </c>
      <c r="S29" s="550">
        <f>'[1]SSB'!S8/'[1]SSB'!S$13</f>
        <v>0.0023618327822390174</v>
      </c>
      <c r="T29" s="60">
        <f>'[1]SSB'!T8/'[1]SSB'!T$13</f>
        <v>-0.00011375917183322905</v>
      </c>
      <c r="U29" s="61">
        <f>'[1]SSB'!U8/'[1]SSB'!U$13</f>
        <v>0.002479914391996331</v>
      </c>
      <c r="V29" s="61">
        <f>'[1]SSB'!V8/'[1]SSB'!V$13</f>
        <v>0.000816587374849109</v>
      </c>
      <c r="W29" s="61">
        <f>'[1]SSB'!W8/'[1]SSB'!W$13</f>
        <v>0.001666594331843236</v>
      </c>
    </row>
    <row r="30" spans="1:23" ht="16.5" customHeight="1">
      <c r="A30" s="313" t="s">
        <v>124</v>
      </c>
      <c r="B30" s="293" t="s">
        <v>118</v>
      </c>
      <c r="C30" s="253">
        <f>'[1]SSB'!C9/'[1]SSB'!C$13</f>
        <v>0</v>
      </c>
      <c r="D30" s="254">
        <f>'[1]SSB'!D9/'[1]SSB'!D$13</f>
        <v>0</v>
      </c>
      <c r="E30" s="564">
        <f>'[1]SSB'!E9/'[1]SSB'!E$13</f>
        <v>0</v>
      </c>
      <c r="F30" s="256">
        <f>'[1]SSB'!F9/'[1]SSB'!F$13</f>
        <v>0</v>
      </c>
      <c r="G30" s="255">
        <f>'[1]SSB'!G9/'[1]SSB'!G$13</f>
        <v>0</v>
      </c>
      <c r="H30" s="255">
        <f>'[1]SSB'!H9/'[1]SSB'!H$13</f>
        <v>0</v>
      </c>
      <c r="I30" s="257">
        <f>'[1]SSB'!I9/'[1]SSB'!I$13</f>
        <v>0</v>
      </c>
      <c r="J30" s="119">
        <f>'[1]SSB'!J9/'[1]SSB'!J$13</f>
        <v>0</v>
      </c>
      <c r="K30" s="120">
        <f>'[1]SSB'!K9/'[1]SSB'!K$13</f>
        <v>0</v>
      </c>
      <c r="L30" s="569">
        <f>'[1]SSB'!L9/'[1]SSB'!L$13</f>
        <v>0</v>
      </c>
      <c r="M30" s="122">
        <f>'[1]SSB'!M9/'[1]SSB'!M$13</f>
        <v>0</v>
      </c>
      <c r="N30" s="121">
        <f>'[1]SSB'!N9/'[1]SSB'!N$13</f>
        <v>0</v>
      </c>
      <c r="O30" s="121">
        <f>'[1]SSB'!O9/'[1]SSB'!O$13</f>
        <v>0</v>
      </c>
      <c r="P30" s="119">
        <f>'[1]SSB'!P9/'[1]SSB'!P$13</f>
        <v>0</v>
      </c>
      <c r="Q30" s="739">
        <f>'[1]SSB'!Q9/'[1]SSB'!Q$13</f>
        <v>0.0069882521814679105</v>
      </c>
      <c r="R30" s="60">
        <f>'[1]SSB'!R9/'[1]SSB'!R$13</f>
        <v>0.005864197530864197</v>
      </c>
      <c r="S30" s="741">
        <f>'[1]SSB'!S9/'[1]SSB'!S$13</f>
        <v>0</v>
      </c>
      <c r="T30" s="60">
        <f>'[1]SSB'!T9/'[1]SSB'!T$13</f>
        <v>0.00019907855070815038</v>
      </c>
      <c r="U30" s="61">
        <f>'[1]SSB'!U9/'[1]SSB'!U$13</f>
        <v>0.006369643130127563</v>
      </c>
      <c r="V30" s="61">
        <f>'[1]SSB'!V9/'[1]SSB'!V$13</f>
        <v>0.0001242632961726902</v>
      </c>
      <c r="W30" s="61">
        <f>'[1]SSB'!W9/'[1]SSB'!W$13</f>
        <v>0.003315828306063105</v>
      </c>
    </row>
    <row r="31" spans="1:23" ht="21.75" customHeight="1">
      <c r="A31" s="311"/>
      <c r="B31" s="293" t="s">
        <v>119</v>
      </c>
      <c r="C31" s="253">
        <f>'[1]SSB'!C10/'[1]SSB'!C$13</f>
        <v>0</v>
      </c>
      <c r="D31" s="254">
        <f>'[1]SSB'!D10/'[1]SSB'!D$13</f>
        <v>0</v>
      </c>
      <c r="E31" s="564">
        <f>'[1]SSB'!E10/'[1]SSB'!E$13</f>
        <v>0</v>
      </c>
      <c r="F31" s="256">
        <f>'[1]SSB'!F10/'[1]SSB'!F$13</f>
        <v>0</v>
      </c>
      <c r="G31" s="255">
        <f>'[1]SSB'!G10/'[1]SSB'!G$13</f>
        <v>0</v>
      </c>
      <c r="H31" s="255">
        <f>'[1]SSB'!H10/'[1]SSB'!H$13</f>
        <v>0</v>
      </c>
      <c r="I31" s="257">
        <f>'[1]SSB'!I10/'[1]SSB'!I$13</f>
        <v>0</v>
      </c>
      <c r="J31" s="119">
        <f>'[1]SSB'!J10/'[1]SSB'!J$13</f>
        <v>0</v>
      </c>
      <c r="K31" s="120">
        <f>'[1]SSB'!K10/'[1]SSB'!K$13</f>
        <v>0</v>
      </c>
      <c r="L31" s="569">
        <f>'[1]SSB'!L10/'[1]SSB'!L$13</f>
        <v>0</v>
      </c>
      <c r="M31" s="122">
        <f>'[1]SSB'!M10/'[1]SSB'!M$13</f>
        <v>5.0552283699416125E-05</v>
      </c>
      <c r="N31" s="121">
        <f>'[1]SSB'!N10/'[1]SSB'!N$13</f>
        <v>0</v>
      </c>
      <c r="O31" s="121">
        <f>'[1]SSB'!O10/'[1]SSB'!O$13</f>
        <v>3.459429540068843E-05</v>
      </c>
      <c r="P31" s="119">
        <f>'[1]SSB'!P10/'[1]SSB'!P$13</f>
        <v>2.178554311358982E-05</v>
      </c>
      <c r="Q31" s="739">
        <f>'[1]SSB'!Q10/'[1]SSB'!Q$13</f>
        <v>7.554867223208552E-05</v>
      </c>
      <c r="R31" s="60">
        <f>'[1]SSB'!R10/'[1]SSB'!R$13</f>
        <v>0</v>
      </c>
      <c r="S31" s="551">
        <f>'[1]SSB'!S10/'[1]SSB'!S$13</f>
        <v>0</v>
      </c>
      <c r="T31" s="60">
        <f>'[1]SSB'!T10/'[1]SSB'!T$13</f>
        <v>0.00028439792958307266</v>
      </c>
      <c r="U31" s="61">
        <f>'[1]SSB'!U10/'[1]SSB'!U$13</f>
        <v>3.3971430027347E-05</v>
      </c>
      <c r="V31" s="61">
        <f>'[1]SSB'!V10/'[1]SSB'!V$13</f>
        <v>0.000177518994532415</v>
      </c>
      <c r="W31" s="61">
        <f>'[1]SSB'!W10/'[1]SSB'!W$13</f>
        <v>0.00010416214574020227</v>
      </c>
    </row>
    <row r="32" spans="1:23" ht="16.5" customHeight="1">
      <c r="A32" s="313"/>
      <c r="B32" s="294" t="s">
        <v>120</v>
      </c>
      <c r="C32" s="258">
        <f>'[1]SSB'!C11/'[1]SSB'!C$13</f>
        <v>0</v>
      </c>
      <c r="D32" s="259">
        <f>'[1]SSB'!D11/'[1]SSB'!D$13</f>
        <v>0</v>
      </c>
      <c r="E32" s="565">
        <f>'[1]SSB'!E11/'[1]SSB'!E$13</f>
        <v>0</v>
      </c>
      <c r="F32" s="261">
        <f>'[1]SSB'!F11/'[1]SSB'!F$13</f>
        <v>0</v>
      </c>
      <c r="G32" s="260">
        <f>'[1]SSB'!G11/'[1]SSB'!G$13</f>
        <v>0</v>
      </c>
      <c r="H32" s="260">
        <f>'[1]SSB'!H11/'[1]SSB'!H$13</f>
        <v>0</v>
      </c>
      <c r="I32" s="262">
        <f>'[1]SSB'!I11/'[1]SSB'!I$13</f>
        <v>0</v>
      </c>
      <c r="J32" s="123">
        <f>'[1]SSB'!J11/'[1]SSB'!J$13</f>
        <v>6.418897233455292E-05</v>
      </c>
      <c r="K32" s="124">
        <f>'[1]SSB'!K11/'[1]SSB'!K$13</f>
        <v>5.431240495329133E-05</v>
      </c>
      <c r="L32" s="570">
        <f>'[1]SSB'!L11/'[1]SSB'!L$13</f>
        <v>0</v>
      </c>
      <c r="M32" s="126">
        <f>'[1]SSB'!M11/'[1]SSB'!M$13</f>
        <v>5.0552283699416125E-05</v>
      </c>
      <c r="N32" s="125">
        <f>'[1]SSB'!N11/'[1]SSB'!N$13</f>
        <v>5.883910446882998E-05</v>
      </c>
      <c r="O32" s="125">
        <f>'[1]SSB'!O11/'[1]SSB'!O$13</f>
        <v>3.459429540068843E-05</v>
      </c>
      <c r="P32" s="123">
        <f>'[1]SSB'!P11/'[1]SSB'!P$13</f>
        <v>4.357108622717964E-05</v>
      </c>
      <c r="Q32" s="739">
        <f>'[1]SSB'!Q11/'[1]SSB'!Q$13</f>
        <v>0.0001888716805802138</v>
      </c>
      <c r="R32" s="60">
        <f>'[1]SSB'!R11/'[1]SSB'!R$13</f>
        <v>0</v>
      </c>
      <c r="S32" s="550">
        <f>'[1]SSB'!S11/'[1]SSB'!S$13</f>
        <v>0.0004723665564478035</v>
      </c>
      <c r="T32" s="60">
        <f>'[1]SSB'!T11/'[1]SSB'!T$13</f>
        <v>-2.8439792958307262E-05</v>
      </c>
      <c r="U32" s="61">
        <f>'[1]SSB'!U11/'[1]SSB'!U$13</f>
        <v>8.49285750683675E-05</v>
      </c>
      <c r="V32" s="61">
        <f>'[1]SSB'!V11/'[1]SSB'!V$13</f>
        <v>0.00015976709507917351</v>
      </c>
      <c r="W32" s="61">
        <f>'[1]SSB'!W11/'[1]SSB'!W$13</f>
        <v>0.00012152250336356931</v>
      </c>
    </row>
    <row r="33" spans="1:23" ht="16.5" customHeight="1" thickBot="1">
      <c r="A33" s="314"/>
      <c r="B33" s="317" t="s">
        <v>121</v>
      </c>
      <c r="C33" s="263">
        <f>'[1]SSB'!C12/'[1]SSB'!C$13</f>
        <v>0.03333333333333333</v>
      </c>
      <c r="D33" s="264">
        <f>'[1]SSB'!D12/'[1]SSB'!D$13</f>
        <v>0.04186046511627907</v>
      </c>
      <c r="E33" s="566">
        <f>'[1]SSB'!E12/'[1]SSB'!E$13</f>
        <v>0.022222222222222223</v>
      </c>
      <c r="F33" s="266">
        <f>'[1]SSB'!F12/'[1]SSB'!F$13</f>
        <v>0.04225352112676056</v>
      </c>
      <c r="G33" s="265">
        <f>'[1]SSB'!G12/'[1]SSB'!G$13</f>
        <v>0.038356164383561646</v>
      </c>
      <c r="H33" s="265">
        <f>'[1]SSB'!H12/'[1]SSB'!H$13</f>
        <v>0.0336</v>
      </c>
      <c r="I33" s="267">
        <f>'[1]SSB'!I12/'[1]SSB'!I$13</f>
        <v>0.03535353535353535</v>
      </c>
      <c r="J33" s="127">
        <f>'[1]SSB'!J12/'[1]SSB'!J$13</f>
        <v>0.018614801977020347</v>
      </c>
      <c r="K33" s="128">
        <f>'[1]SSB'!K12/'[1]SSB'!K$13</f>
        <v>0.009287421247012817</v>
      </c>
      <c r="L33" s="571">
        <f>'[1]SSB'!L12/'[1]SSB'!L$13</f>
        <v>0.006575342465753424</v>
      </c>
      <c r="M33" s="130">
        <f>'[1]SSB'!M12/'[1]SSB'!M$13</f>
        <v>0.01420519171953593</v>
      </c>
      <c r="N33" s="129">
        <f>'[1]SSB'!N12/'[1]SSB'!N$13</f>
        <v>0.013562413580065309</v>
      </c>
      <c r="O33" s="129">
        <f>'[1]SSB'!O12/'[1]SSB'!O$13</f>
        <v>0.011796654731634755</v>
      </c>
      <c r="P33" s="127">
        <f>'[1]SSB'!P12/'[1]SSB'!P$13</f>
        <v>0.012450437889416582</v>
      </c>
      <c r="Q33" s="767">
        <f>'[1]SSB'!Q12/'[1]SSB'!Q$13</f>
        <v>0.08725871642805878</v>
      </c>
      <c r="R33" s="768">
        <f>'[1]SSB'!R12/'[1]SSB'!R$13</f>
        <v>0.06018518518518518</v>
      </c>
      <c r="S33" s="769">
        <f>'[1]SSB'!S12/'[1]SSB'!S$13</f>
        <v>0</v>
      </c>
      <c r="T33" s="768">
        <f>'[1]SSB'!T12/'[1]SSB'!T$13</f>
        <v>0.04908708264603834</v>
      </c>
      <c r="U33" s="770">
        <f>'[1]SSB'!U12/'[1]SSB'!U$13</f>
        <v>0.07235914595824912</v>
      </c>
      <c r="V33" s="770">
        <f>'[1]SSB'!V12/'[1]SSB'!V$13</f>
        <v>0.03063977845629483</v>
      </c>
      <c r="W33" s="770">
        <f>'[1]SSB'!W12/'[1]SSB'!W$13</f>
        <v>0.05195955036673756</v>
      </c>
    </row>
    <row r="34" spans="1:23" ht="16.5" customHeight="1">
      <c r="A34" s="309"/>
      <c r="B34" s="316" t="s">
        <v>114</v>
      </c>
      <c r="C34" s="244">
        <f>'[1]HCB'!C6/'[1]HCB'!C$13</f>
        <v>0.5333333333333333</v>
      </c>
      <c r="D34" s="245">
        <f>'[1]HCB'!D6/'[1]HCB'!D$13</f>
        <v>0.525</v>
      </c>
      <c r="E34" s="562">
        <f>'[1]HCB'!E6/'[1]HCB'!E$13</f>
        <v>0.5166666666666667</v>
      </c>
      <c r="F34" s="761">
        <f>'[1]HCB'!F6/'[1]HCB'!F$13</f>
        <v>0.44571428571428573</v>
      </c>
      <c r="G34" s="246">
        <f>'[1]HCB'!G6/'[1]HCB'!G$13</f>
        <v>0.5290322580645161</v>
      </c>
      <c r="H34" s="246">
        <f>'[1]HCB'!H6/'[1]HCB'!H$13</f>
        <v>0.48169014084507045</v>
      </c>
      <c r="I34" s="247">
        <f>'[1]HCB'!I6/'[1]HCB'!I$13</f>
        <v>0.5037593984962406</v>
      </c>
      <c r="J34" s="112">
        <f>'[1]HCB'!J6/'[1]HCB'!J$13</f>
        <v>0.5102057281161759</v>
      </c>
      <c r="K34" s="113">
        <f>'[1]HCB'!K6/'[1]HCB'!K$13</f>
        <v>0.523325635103926</v>
      </c>
      <c r="L34" s="567">
        <f>'[1]HCB'!L6/'[1]HCB'!L$13</f>
        <v>0.5187709368141389</v>
      </c>
      <c r="M34" s="762">
        <f>'[1]HCB'!M6/'[1]HCB'!M$13</f>
        <v>0.4373844447183532</v>
      </c>
      <c r="N34" s="114">
        <f>'[1]HCB'!N6/'[1]HCB'!N$13</f>
        <v>0.5174228675136117</v>
      </c>
      <c r="O34" s="114">
        <f>'[1]HCB'!O6/'[1]HCB'!O$13</f>
        <v>0.47939773404889685</v>
      </c>
      <c r="P34" s="112">
        <f>'[1]HCB'!P6/'[1]HCB'!P$13</f>
        <v>0.4965460795547553</v>
      </c>
      <c r="Q34" s="763">
        <f>'[1]HCB'!Q6/'[1]HCB'!Q$13</f>
        <v>0.4751555304193262</v>
      </c>
      <c r="R34" s="764">
        <f>'[1]HCB'!R6/'[1]HCB'!R$13</f>
        <v>0.4774305555555555</v>
      </c>
      <c r="S34" s="765">
        <f>'[1]HCB'!S6/'[1]HCB'!S$13</f>
        <v>0.4683458134785568</v>
      </c>
      <c r="T34" s="764">
        <f>'[1]HCB'!T6/'[1]HCB'!T$13</f>
        <v>0.3992997665888629</v>
      </c>
      <c r="U34" s="766">
        <f>'[1]HCB'!U6/'[1]HCB'!U$13</f>
        <v>0.4762522492363058</v>
      </c>
      <c r="V34" s="766">
        <f>'[1]HCB'!V6/'[1]HCB'!V$13</f>
        <v>0.43730795173499204</v>
      </c>
      <c r="W34" s="766">
        <f>'[1]HCB'!W6/'[1]HCB'!W$13</f>
        <v>0.4557064626455528</v>
      </c>
    </row>
    <row r="35" spans="1:23" ht="16.5" customHeight="1" thickBot="1">
      <c r="A35" s="311"/>
      <c r="B35" s="312" t="s">
        <v>115</v>
      </c>
      <c r="C35" s="248">
        <f>'[1]HCB'!C7/'[1]HCB'!C$13</f>
        <v>0.4666666666666667</v>
      </c>
      <c r="D35" s="249">
        <f>'[1]HCB'!D7/'[1]HCB'!D$13</f>
        <v>0.475</v>
      </c>
      <c r="E35" s="563">
        <f>'[1]HCB'!E7/'[1]HCB'!E$13</f>
        <v>0.48333333333333334</v>
      </c>
      <c r="F35" s="251">
        <f>'[1]HCB'!F7/'[1]HCB'!F$13</f>
        <v>0.5542857142857143</v>
      </c>
      <c r="G35" s="250">
        <f>'[1]HCB'!G7/'[1]HCB'!G$13</f>
        <v>0.47096774193548385</v>
      </c>
      <c r="H35" s="250">
        <f>'[1]HCB'!H7/'[1]HCB'!H$13</f>
        <v>0.5183098591549296</v>
      </c>
      <c r="I35" s="252">
        <f>'[1]HCB'!I7/'[1]HCB'!I$13</f>
        <v>0.49624060150375937</v>
      </c>
      <c r="J35" s="115">
        <f>'[1]HCB'!J7/'[1]HCB'!J$13</f>
        <v>0.48979427188382413</v>
      </c>
      <c r="K35" s="116">
        <f>'[1]HCB'!K7/'[1]HCB'!K$13</f>
        <v>0.47667436489607384</v>
      </c>
      <c r="L35" s="568">
        <f>'[1]HCB'!L7/'[1]HCB'!L$13</f>
        <v>0.48122906318586123</v>
      </c>
      <c r="M35" s="118">
        <f>'[1]HCB'!M7/'[1]HCB'!M$13</f>
        <v>0.5626155552816468</v>
      </c>
      <c r="N35" s="117">
        <f>'[1]HCB'!N7/'[1]HCB'!N$13</f>
        <v>0.48257713248638834</v>
      </c>
      <c r="O35" s="117">
        <f>'[1]HCB'!O7/'[1]HCB'!O$13</f>
        <v>0.5206022659511031</v>
      </c>
      <c r="P35" s="115">
        <f>'[1]HCB'!P7/'[1]HCB'!P$13</f>
        <v>0.5045179243738745</v>
      </c>
      <c r="Q35" s="744">
        <f>'[1]HCB'!Q7/'[1]HCB'!Q$13</f>
        <v>0.5248444695806738</v>
      </c>
      <c r="R35" s="58">
        <f>'[1]HCB'!R7/'[1]HCB'!R$13</f>
        <v>0.5225694444444444</v>
      </c>
      <c r="S35" s="552">
        <f>'[1]HCB'!S7/'[1]HCB'!S$13</f>
        <v>0.5316541865214433</v>
      </c>
      <c r="T35" s="58">
        <f>'[1]HCB'!T7/'[1]HCB'!T$13</f>
        <v>0.600700233411137</v>
      </c>
      <c r="U35" s="59">
        <f>'[1]HCB'!U7/'[1]HCB'!U$13</f>
        <v>0.5237477507636942</v>
      </c>
      <c r="V35" s="59">
        <f>'[1]HCB'!V7/'[1]HCB'!V$13</f>
        <v>0.562692048265008</v>
      </c>
      <c r="W35" s="59">
        <f>'[1]HCB'!W7/'[1]HCB'!W$13</f>
        <v>0.5442935373544472</v>
      </c>
    </row>
    <row r="36" spans="1:23" ht="16.5" customHeight="1" thickTop="1">
      <c r="A36" s="313"/>
      <c r="B36" s="291" t="s">
        <v>116</v>
      </c>
      <c r="C36" s="253">
        <f>'[1]HCB'!C8/'[1]HCB'!C$13</f>
        <v>0.23333333333333334</v>
      </c>
      <c r="D36" s="254">
        <f>'[1]HCB'!D8/'[1]HCB'!D$13</f>
        <v>0.2375</v>
      </c>
      <c r="E36" s="564">
        <f>'[1]HCB'!E8/'[1]HCB'!E$13</f>
        <v>0.22777777777777777</v>
      </c>
      <c r="F36" s="256">
        <f>'[1]HCB'!F8/'[1]HCB'!F$13</f>
        <v>0.26285714285714284</v>
      </c>
      <c r="G36" s="255">
        <f>'[1]HCB'!G8/'[1]HCB'!G$13</f>
        <v>0.23548387096774193</v>
      </c>
      <c r="H36" s="255">
        <f>'[1]HCB'!H8/'[1]HCB'!H$13</f>
        <v>0.24507042253521127</v>
      </c>
      <c r="I36" s="257">
        <f>'[1]HCB'!I8/'[1]HCB'!I$13</f>
        <v>0.24060150375939848</v>
      </c>
      <c r="J36" s="119">
        <f>'[1]HCB'!J8/'[1]HCB'!J$13</f>
        <v>0.2309802339653086</v>
      </c>
      <c r="K36" s="120">
        <f>'[1]HCB'!K8/'[1]HCB'!K$13</f>
        <v>0.25668096337842294</v>
      </c>
      <c r="L36" s="569">
        <f>'[1]HCB'!L8/'[1]HCB'!L$13</f>
        <v>0.24384890839782836</v>
      </c>
      <c r="M36" s="122">
        <f>'[1]HCB'!M8/'[1]HCB'!M$13</f>
        <v>0.2727104646863059</v>
      </c>
      <c r="N36" s="121">
        <f>'[1]HCB'!N8/'[1]HCB'!N$13</f>
        <v>0.2451179673321234</v>
      </c>
      <c r="O36" s="121">
        <f>'[1]HCB'!O8/'[1]HCB'!O$13</f>
        <v>0.25781156827668456</v>
      </c>
      <c r="P36" s="119">
        <f>'[1]HCB'!P8/'[1]HCB'!P$13</f>
        <v>0.25208708462923557</v>
      </c>
      <c r="Q36" s="739">
        <f>'[1]HCB'!Q8/'[1]HCB'!Q$13</f>
        <v>0.28666074169831135</v>
      </c>
      <c r="R36" s="60">
        <f>'[1]HCB'!R8/'[1]HCB'!R$13</f>
        <v>0.2847222222222222</v>
      </c>
      <c r="S36" s="550">
        <f>'[1]HCB'!S8/'[1]HCB'!S$13</f>
        <v>0.29135466303607893</v>
      </c>
      <c r="T36" s="60">
        <f>'[1]HCB'!T8/'[1]HCB'!T$13</f>
        <v>0.2902634211403801</v>
      </c>
      <c r="U36" s="61">
        <f>'[1]HCB'!U8/'[1]HCB'!U$13</f>
        <v>0.2857262417876721</v>
      </c>
      <c r="V36" s="61">
        <f>'[1]HCB'!V8/'[1]HCB'!V$13</f>
        <v>0.29086412351045493</v>
      </c>
      <c r="W36" s="61">
        <f>'[1]HCB'!W8/'[1]HCB'!W$13</f>
        <v>0.28843682660182274</v>
      </c>
    </row>
    <row r="37" spans="1:23" ht="16.5" customHeight="1">
      <c r="A37" s="313" t="s">
        <v>125</v>
      </c>
      <c r="B37" s="293" t="s">
        <v>118</v>
      </c>
      <c r="C37" s="253">
        <f>'[1]HCB'!C9/'[1]HCB'!C$13</f>
        <v>0.14666666666666667</v>
      </c>
      <c r="D37" s="254">
        <f>'[1]HCB'!D9/'[1]HCB'!D$13</f>
        <v>0.14375</v>
      </c>
      <c r="E37" s="564">
        <f>'[1]HCB'!E9/'[1]HCB'!E$13</f>
        <v>0.17777777777777778</v>
      </c>
      <c r="F37" s="256">
        <f>'[1]HCB'!F9/'[1]HCB'!F$13</f>
        <v>0.18857142857142858</v>
      </c>
      <c r="G37" s="255">
        <f>'[1]HCB'!G9/'[1]HCB'!G$13</f>
        <v>0.14516129032258066</v>
      </c>
      <c r="H37" s="255">
        <f>'[1]HCB'!H9/'[1]HCB'!H$13</f>
        <v>0.18309859154929578</v>
      </c>
      <c r="I37" s="257">
        <f>'[1]HCB'!I9/'[1]HCB'!I$13</f>
        <v>0.16541353383458646</v>
      </c>
      <c r="J37" s="119">
        <f>'[1]HCB'!J9/'[1]HCB'!J$13</f>
        <v>0.15780556676079063</v>
      </c>
      <c r="K37" s="120">
        <f>'[1]HCB'!K9/'[1]HCB'!K$13</f>
        <v>0.14734411085450344</v>
      </c>
      <c r="L37" s="569">
        <f>'[1]HCB'!L9/'[1]HCB'!L$13</f>
        <v>0.17217280813214741</v>
      </c>
      <c r="M37" s="122">
        <f>'[1]HCB'!M9/'[1]HCB'!M$13</f>
        <v>0.21027979785529394</v>
      </c>
      <c r="N37" s="121">
        <f>'[1]HCB'!N9/'[1]HCB'!N$13</f>
        <v>0.1520508166969147</v>
      </c>
      <c r="O37" s="121">
        <f>'[1]HCB'!O9/'[1]HCB'!O$13</f>
        <v>0.19060822898032198</v>
      </c>
      <c r="P37" s="119">
        <f>'[1]HCB'!P9/'[1]HCB'!P$13</f>
        <v>0.17321983958094614</v>
      </c>
      <c r="Q37" s="739">
        <f>'[1]HCB'!Q9/'[1]HCB'!Q$13</f>
        <v>0.148097277207724</v>
      </c>
      <c r="R37" s="60">
        <f>'[1]HCB'!R9/'[1]HCB'!R$13</f>
        <v>0.1579861111111111</v>
      </c>
      <c r="S37" s="741">
        <f>'[1]HCB'!S9/'[1]HCB'!S$13</f>
        <v>0.17494894486044926</v>
      </c>
      <c r="T37" s="60">
        <f>'[1]HCB'!T9/'[1]HCB'!T$13</f>
        <v>0.21982327442480826</v>
      </c>
      <c r="U37" s="61">
        <f>'[1]HCB'!U9/'[1]HCB'!U$13</f>
        <v>0.15286437628154162</v>
      </c>
      <c r="V37" s="61">
        <f>'[1]HCB'!V9/'[1]HCB'!V$13</f>
        <v>0.1951210372479952</v>
      </c>
      <c r="W37" s="61">
        <f>'[1]HCB'!W9/'[1]HCB'!W$13</f>
        <v>0.17515766166498623</v>
      </c>
    </row>
    <row r="38" spans="1:23" ht="16.5" customHeight="1">
      <c r="A38" s="311"/>
      <c r="B38" s="293" t="s">
        <v>119</v>
      </c>
      <c r="C38" s="253">
        <f>'[1]HCB'!C10/'[1]HCB'!C$13</f>
        <v>0.02</v>
      </c>
      <c r="D38" s="254">
        <f>'[1]HCB'!D10/'[1]HCB'!D$13</f>
        <v>0.025</v>
      </c>
      <c r="E38" s="564">
        <f>'[1]HCB'!E10/'[1]HCB'!E$13</f>
        <v>0.016666666666666666</v>
      </c>
      <c r="F38" s="256">
        <f>'[1]HCB'!F10/'[1]HCB'!F$13</f>
        <v>0.02857142857142857</v>
      </c>
      <c r="G38" s="255">
        <f>'[1]HCB'!G10/'[1]HCB'!G$13</f>
        <v>0.02258064516129032</v>
      </c>
      <c r="H38" s="255">
        <f>'[1]HCB'!H10/'[1]HCB'!H$13</f>
        <v>0.022535211267605635</v>
      </c>
      <c r="I38" s="257">
        <f>'[1]HCB'!I10/'[1]HCB'!I$13</f>
        <v>0.022556390977443608</v>
      </c>
      <c r="J38" s="119">
        <f>'[1]HCB'!J10/'[1]HCB'!J$13</f>
        <v>0.039693424768051634</v>
      </c>
      <c r="K38" s="120">
        <f>'[1]HCB'!K10/'[1]HCB'!K$13</f>
        <v>0.023358627515671394</v>
      </c>
      <c r="L38" s="569">
        <f>'[1]HCB'!L10/'[1]HCB'!L$13</f>
        <v>0.022813907820261062</v>
      </c>
      <c r="M38" s="122">
        <f>'[1]HCB'!M10/'[1]HCB'!M$13</f>
        <v>0.024035498582521873</v>
      </c>
      <c r="N38" s="121">
        <f>'[1]HCB'!N10/'[1]HCB'!N$13</f>
        <v>0.030707803992740475</v>
      </c>
      <c r="O38" s="121">
        <f>'[1]HCB'!O10/'[1]HCB'!O$13</f>
        <v>0.023404889683959453</v>
      </c>
      <c r="P38" s="119">
        <f>'[1]HCB'!P10/'[1]HCB'!P$13</f>
        <v>0.026698313963005406</v>
      </c>
      <c r="Q38" s="739">
        <f>'[1]HCB'!Q10/'[1]HCB'!Q$13</f>
        <v>0.028682233174436453</v>
      </c>
      <c r="R38" s="60">
        <f>'[1]HCB'!R10/'[1]HCB'!R$13</f>
        <v>0.03211805555555556</v>
      </c>
      <c r="S38" s="551">
        <f>'[1]HCB'!S10/'[1]HCB'!S$13</f>
        <v>0.02314499659632403</v>
      </c>
      <c r="T38" s="60">
        <f>'[1]HCB'!T10/'[1]HCB'!T$13</f>
        <v>0.02817605868622874</v>
      </c>
      <c r="U38" s="61">
        <f>'[1]HCB'!U10/'[1]HCB'!U$13</f>
        <v>0.030338536217935305</v>
      </c>
      <c r="V38" s="61">
        <f>'[1]HCB'!V10/'[1]HCB'!V$13</f>
        <v>0.02540658022933373</v>
      </c>
      <c r="W38" s="61">
        <f>'[1]HCB'!W10/'[1]HCB'!W$13</f>
        <v>0.027736591344918248</v>
      </c>
    </row>
    <row r="39" spans="1:23" ht="16.5" customHeight="1">
      <c r="A39" s="313"/>
      <c r="B39" s="294" t="s">
        <v>120</v>
      </c>
      <c r="C39" s="258">
        <f>'[1]HCB'!C11/'[1]HCB'!C$13</f>
        <v>0.06</v>
      </c>
      <c r="D39" s="259">
        <f>'[1]HCB'!D11/'[1]HCB'!D$13</f>
        <v>0.0625</v>
      </c>
      <c r="E39" s="565">
        <f>'[1]HCB'!E11/'[1]HCB'!E$13</f>
        <v>0.05555555555555555</v>
      </c>
      <c r="F39" s="261">
        <f>'[1]HCB'!F11/'[1]HCB'!F$13</f>
        <v>0.06285714285714286</v>
      </c>
      <c r="G39" s="260">
        <f>'[1]HCB'!G11/'[1]HCB'!G$13</f>
        <v>0.06129032258064516</v>
      </c>
      <c r="H39" s="260">
        <f>'[1]HCB'!H11/'[1]HCB'!H$13</f>
        <v>0.059154929577464786</v>
      </c>
      <c r="I39" s="262">
        <f>'[1]HCB'!I11/'[1]HCB'!I$13</f>
        <v>0.06015037593984962</v>
      </c>
      <c r="J39" s="123">
        <f>'[1]HCB'!J11/'[1]HCB'!J$13</f>
        <v>0.057281161758773694</v>
      </c>
      <c r="K39" s="124">
        <f>'[1]HCB'!K11/'[1]HCB'!K$13</f>
        <v>0.0463213460903992</v>
      </c>
      <c r="L39" s="570">
        <f>'[1]HCB'!L11/'[1]HCB'!L$13</f>
        <v>0.03950560240267992</v>
      </c>
      <c r="M39" s="126">
        <f>'[1]HCB'!M11/'[1]HCB'!M$13</f>
        <v>0.05004314063848144</v>
      </c>
      <c r="N39" s="125">
        <f>'[1]HCB'!N11/'[1]HCB'!N$13</f>
        <v>0.05125226860254083</v>
      </c>
      <c r="O39" s="125">
        <f>'[1]HCB'!O11/'[1]HCB'!O$13</f>
        <v>0.04460345855694693</v>
      </c>
      <c r="P39" s="123">
        <f>'[1]HCB'!P11/'[1]HCB'!P$13</f>
        <v>0.04760189883778032</v>
      </c>
      <c r="Q39" s="739">
        <f>'[1]HCB'!Q11/'[1]HCB'!Q$13</f>
        <v>0.05898036680940454</v>
      </c>
      <c r="R39" s="60">
        <f>'[1]HCB'!R11/'[1]HCB'!R$13</f>
        <v>0.04513888888888889</v>
      </c>
      <c r="S39" s="550">
        <f>'[1]HCB'!S11/'[1]HCB'!S$13</f>
        <v>0.04220558202859088</v>
      </c>
      <c r="T39" s="60">
        <f>'[1]HCB'!T11/'[1]HCB'!T$13</f>
        <v>0.056602200733577857</v>
      </c>
      <c r="U39" s="61">
        <f>'[1]HCB'!U11/'[1]HCB'!U$13</f>
        <v>0.0523078210654057</v>
      </c>
      <c r="V39" s="61">
        <f>'[1]HCB'!V11/'[1]HCB'!V$13</f>
        <v>0.04867720902345799</v>
      </c>
      <c r="W39" s="61">
        <f>'[1]HCB'!W11/'[1]HCB'!W$13</f>
        <v>0.05039242433228555</v>
      </c>
    </row>
    <row r="40" spans="1:23" ht="16.5" customHeight="1" thickBot="1">
      <c r="A40" s="313"/>
      <c r="B40" s="317" t="s">
        <v>121</v>
      </c>
      <c r="C40" s="263">
        <f>'[1]HCB'!C12/'[1]HCB'!C$13</f>
        <v>0.006666666666666667</v>
      </c>
      <c r="D40" s="264">
        <f>'[1]HCB'!D12/'[1]HCB'!D$13</f>
        <v>0.00625</v>
      </c>
      <c r="E40" s="566">
        <f>'[1]HCB'!E12/'[1]HCB'!E$13</f>
        <v>0.005555555555555556</v>
      </c>
      <c r="F40" s="266">
        <f>'[1]HCB'!F12/'[1]HCB'!F$13</f>
        <v>0.011428571428571429</v>
      </c>
      <c r="G40" s="265">
        <f>'[1]HCB'!G12/'[1]HCB'!G$13</f>
        <v>0.0064516129032258064</v>
      </c>
      <c r="H40" s="265">
        <f>'[1]HCB'!H12/'[1]HCB'!H$13</f>
        <v>0.008450704225352112</v>
      </c>
      <c r="I40" s="267">
        <f>'[1]HCB'!I12/'[1]HCB'!I$13</f>
        <v>0.007518796992481203</v>
      </c>
      <c r="J40" s="127">
        <f>'[1]HCB'!J12/'[1]HCB'!J$13</f>
        <v>0.004033884630899556</v>
      </c>
      <c r="K40" s="128">
        <f>'[1]HCB'!K12/'[1]HCB'!K$13</f>
        <v>0.0029693170570768723</v>
      </c>
      <c r="L40" s="571">
        <f>'[1]HCB'!L12/'[1]HCB'!L$13</f>
        <v>0.002887836432944438</v>
      </c>
      <c r="M40" s="130">
        <f>'[1]HCB'!M12/'[1]HCB'!M$13</f>
        <v>0.00554665351904351</v>
      </c>
      <c r="N40" s="129">
        <f>'[1]HCB'!N12/'[1]HCB'!N$13</f>
        <v>0.0034482758620689655</v>
      </c>
      <c r="O40" s="129">
        <f>'[1]HCB'!O12/'[1]HCB'!O$13</f>
        <v>0.0041741204531902205</v>
      </c>
      <c r="P40" s="127">
        <f>'[1]HCB'!P12/'[1]HCB'!P$13</f>
        <v>0.004910787362907187</v>
      </c>
      <c r="Q40" s="767">
        <f>'[1]HCB'!Q12/'[1]HCB'!Q$13</f>
        <v>0.002423850690797447</v>
      </c>
      <c r="R40" s="768">
        <f>'[1]HCB'!R12/'[1]HCB'!R$13</f>
        <v>0.0026041666666666665</v>
      </c>
      <c r="S40" s="769">
        <f>'[1]HCB'!S12/'[1]HCB'!S$13</f>
        <v>0</v>
      </c>
      <c r="T40" s="768">
        <f>'[1]HCB'!T12/'[1]HCB'!T$13</f>
        <v>0.005835278426142046</v>
      </c>
      <c r="U40" s="770">
        <f>'[1]HCB'!U12/'[1]HCB'!U$13</f>
        <v>0.0025107754111394734</v>
      </c>
      <c r="V40" s="770">
        <f>'[1]HCB'!V12/'[1]HCB'!V$13</f>
        <v>0.0026230982537660194</v>
      </c>
      <c r="W40" s="770">
        <f>'[1]HCB'!W12/'[1]HCB'!W$13</f>
        <v>0.002570033410434335</v>
      </c>
    </row>
    <row r="41" spans="1:23" ht="16.5" customHeight="1">
      <c r="A41" s="309"/>
      <c r="B41" s="316" t="s">
        <v>114</v>
      </c>
      <c r="C41" s="244">
        <f>'[1]その他'!C6/'[1]その他'!C$13</f>
        <v>1</v>
      </c>
      <c r="D41" s="245">
        <f>'[1]その他'!D6/'[1]その他'!D$13</f>
        <v>1</v>
      </c>
      <c r="E41" s="562">
        <f>'[1]その他'!E6/'[1]その他'!E$13</f>
        <v>1</v>
      </c>
      <c r="F41" s="761">
        <f>'[1]その他'!F6/'[1]その他'!F$13</f>
        <v>1</v>
      </c>
      <c r="G41" s="246">
        <f>'[1]その他'!G6/'[1]その他'!G$13</f>
        <v>1</v>
      </c>
      <c r="H41" s="246">
        <f>'[1]その他'!H6/'[1]その他'!H$13</f>
        <v>1</v>
      </c>
      <c r="I41" s="247">
        <f>'[1]その他'!I6/'[1]その他'!I$13</f>
        <v>1</v>
      </c>
      <c r="J41" s="112">
        <f>'[1]その他'!J6/'[1]その他'!J$13</f>
        <v>1</v>
      </c>
      <c r="K41" s="113">
        <f>'[1]その他'!K6/'[1]その他'!K$13</f>
        <v>0.9773202029245002</v>
      </c>
      <c r="L41" s="567">
        <f>'[1]その他'!L6/'[1]その他'!L$13</f>
        <v>0.9861512707350479</v>
      </c>
      <c r="M41" s="762">
        <f>'[1]その他'!M6/'[1]その他'!M$13</f>
        <v>0.9896697221009749</v>
      </c>
      <c r="N41" s="114">
        <f>'[1]その他'!N6/'[1]その他'!N$13</f>
        <v>0.9878351340536214</v>
      </c>
      <c r="O41" s="114">
        <f>'[1]その他'!O6/'[1]その他'!O$13</f>
        <v>0.9879500148765248</v>
      </c>
      <c r="P41" s="112">
        <f>'[1]その他'!P6/'[1]その他'!P$13</f>
        <v>0.9878946759705464</v>
      </c>
      <c r="Q41" s="763">
        <f>'[1]その他'!Q6/'[1]その他'!Q$13</f>
        <v>0.9863653343294734</v>
      </c>
      <c r="R41" s="764">
        <f>'[1]その他'!R6/'[1]その他'!R$13</f>
        <v>0.9896449704142012</v>
      </c>
      <c r="S41" s="765">
        <f>'[1]その他'!S6/'[1]その他'!S$13</f>
        <v>0.9639303482587064</v>
      </c>
      <c r="T41" s="764">
        <f>'[1]その他'!T6/'[1]その他'!T$13</f>
        <v>1.0108564535585043</v>
      </c>
      <c r="U41" s="766">
        <f>'[1]その他'!U6/'[1]その他'!U$13</f>
        <v>0.9881954763084034</v>
      </c>
      <c r="V41" s="766">
        <f>'[1]その他'!V6/'[1]その他'!V$13</f>
        <v>0.9851417666303162</v>
      </c>
      <c r="W41" s="766">
        <f>'[1]その他'!W6/'[1]その他'!W$13</f>
        <v>0.9865228104233554</v>
      </c>
    </row>
    <row r="42" spans="1:23" ht="16.5" customHeight="1" thickBot="1">
      <c r="A42" s="311"/>
      <c r="B42" s="312" t="s">
        <v>115</v>
      </c>
      <c r="C42" s="248">
        <f>'[1]その他'!C7/'[1]その他'!C$13</f>
        <v>0</v>
      </c>
      <c r="D42" s="249">
        <f>'[1]その他'!D7/'[1]その他'!D$13</f>
        <v>0</v>
      </c>
      <c r="E42" s="563">
        <f>'[1]その他'!E7/'[1]その他'!E$13</f>
        <v>0</v>
      </c>
      <c r="F42" s="251">
        <f>'[1]その他'!F7/'[1]その他'!F$13</f>
        <v>0</v>
      </c>
      <c r="G42" s="250">
        <f>'[1]その他'!G7/'[1]その他'!G$13</f>
        <v>0</v>
      </c>
      <c r="H42" s="250">
        <f>'[1]その他'!H7/'[1]その他'!H$13</f>
        <v>0</v>
      </c>
      <c r="I42" s="252">
        <f>'[1]その他'!I7/'[1]その他'!I$13</f>
        <v>0</v>
      </c>
      <c r="J42" s="115">
        <f>'[1]その他'!J7/'[1]その他'!J$13</f>
        <v>0</v>
      </c>
      <c r="K42" s="116">
        <f>'[1]その他'!K7/'[1]その他'!K$13</f>
        <v>0.02267979707549985</v>
      </c>
      <c r="L42" s="568">
        <f>'[1]その他'!L7/'[1]その他'!L$13</f>
        <v>0.013848729264952064</v>
      </c>
      <c r="M42" s="118">
        <f>'[1]その他'!M7/'[1]その他'!M$13</f>
        <v>0.010330277899025173</v>
      </c>
      <c r="N42" s="117">
        <f>'[1]その他'!N7/'[1]その他'!N$13</f>
        <v>0.01216486594637855</v>
      </c>
      <c r="O42" s="117">
        <f>'[1]その他'!O7/'[1]その他'!O$13</f>
        <v>0.012049985123475156</v>
      </c>
      <c r="P42" s="115">
        <f>'[1]その他'!P7/'[1]その他'!P$13</f>
        <v>0.012105324029453718</v>
      </c>
      <c r="Q42" s="744">
        <f>'[1]その他'!Q7/'[1]その他'!Q$13</f>
        <v>0.01363466567052671</v>
      </c>
      <c r="R42" s="58">
        <f>'[1]その他'!R7/'[1]その他'!R$13</f>
        <v>0.010355029585798814</v>
      </c>
      <c r="S42" s="552">
        <f>'[1]その他'!S7/'[1]その他'!S$13</f>
        <v>0.036069651741293535</v>
      </c>
      <c r="T42" s="58">
        <f>'[1]その他'!T7/'[1]その他'!T$13</f>
        <v>-0.01085645355850422</v>
      </c>
      <c r="U42" s="59">
        <f>'[1]その他'!U7/'[1]その他'!U$13</f>
        <v>0.011804523691596498</v>
      </c>
      <c r="V42" s="59">
        <f>'[1]その他'!V7/'[1]その他'!V$13</f>
        <v>0.014858233369683753</v>
      </c>
      <c r="W42" s="59">
        <f>'[1]その他'!W7/'[1]その他'!W$13</f>
        <v>0.013477189576644516</v>
      </c>
    </row>
    <row r="43" spans="1:23" ht="16.5" customHeight="1" thickTop="1">
      <c r="A43" s="313"/>
      <c r="B43" s="291" t="s">
        <v>116</v>
      </c>
      <c r="C43" s="253">
        <f>'[1]その他'!C8/'[1]その他'!C$13</f>
        <v>0</v>
      </c>
      <c r="D43" s="254">
        <f>'[1]その他'!D8/'[1]その他'!D$13</f>
        <v>0</v>
      </c>
      <c r="E43" s="564">
        <f>'[1]その他'!E8/'[1]その他'!E$13</f>
        <v>0</v>
      </c>
      <c r="F43" s="256">
        <f>'[1]その他'!F8/'[1]その他'!F$13</f>
        <v>0</v>
      </c>
      <c r="G43" s="255">
        <f>'[1]その他'!G8/'[1]その他'!G$13</f>
        <v>0</v>
      </c>
      <c r="H43" s="255">
        <f>'[1]その他'!H8/'[1]その他'!H$13</f>
        <v>0</v>
      </c>
      <c r="I43" s="257">
        <f>'[1]その他'!I8/'[1]その他'!I$13</f>
        <v>0</v>
      </c>
      <c r="J43" s="119">
        <f>'[1]その他'!J8/'[1]その他'!J$13</f>
        <v>0</v>
      </c>
      <c r="K43" s="120">
        <f>'[1]その他'!K8/'[1]その他'!K$13</f>
        <v>0</v>
      </c>
      <c r="L43" s="569">
        <f>'[1]その他'!L8/'[1]その他'!L$13</f>
        <v>0.0001521838380763963</v>
      </c>
      <c r="M43" s="122">
        <f>'[1]その他'!M8/'[1]その他'!M$13</f>
        <v>-0.00014549687181725595</v>
      </c>
      <c r="N43" s="121">
        <f>'[1]その他'!N8/'[1]その他'!N$13</f>
        <v>0</v>
      </c>
      <c r="O43" s="121">
        <f>'[1]その他'!O8/'[1]その他'!O$13</f>
        <v>0</v>
      </c>
      <c r="P43" s="119">
        <f>'[1]その他'!P8/'[1]その他'!P$13</f>
        <v>0</v>
      </c>
      <c r="Q43" s="739">
        <f>'[1]その他'!Q8/'[1]その他'!Q$13</f>
        <v>0</v>
      </c>
      <c r="R43" s="60">
        <f>'[1]その他'!R8/'[1]その他'!R$13</f>
        <v>-0.01331360946745562</v>
      </c>
      <c r="S43" s="550">
        <f>'[1]その他'!S8/'[1]その他'!S$13</f>
        <v>0.004975124378109453</v>
      </c>
      <c r="T43" s="60">
        <f>'[1]その他'!T8/'[1]その他'!T$13</f>
        <v>0.004674306393244873</v>
      </c>
      <c r="U43" s="61">
        <f>'[1]その他'!U8/'[1]その他'!U$13</f>
        <v>-0.007429420505200594</v>
      </c>
      <c r="V43" s="61">
        <f>'[1]その他'!V8/'[1]その他'!V$13</f>
        <v>0.004839149400218102</v>
      </c>
      <c r="W43" s="61">
        <f>'[1]その他'!W8/'[1]その他'!W$13</f>
        <v>-0.0007093257671918168</v>
      </c>
    </row>
    <row r="44" spans="1:23" ht="16.5" customHeight="1">
      <c r="A44" s="313" t="s">
        <v>126</v>
      </c>
      <c r="B44" s="293" t="s">
        <v>118</v>
      </c>
      <c r="C44" s="253">
        <f>'[1]その他'!C9/'[1]その他'!C$13</f>
        <v>0</v>
      </c>
      <c r="D44" s="254">
        <f>'[1]その他'!D9/'[1]その他'!D$13</f>
        <v>0</v>
      </c>
      <c r="E44" s="564">
        <f>'[1]その他'!E9/'[1]その他'!E$13</f>
        <v>0</v>
      </c>
      <c r="F44" s="256">
        <f>'[1]その他'!F9/'[1]その他'!F$13</f>
        <v>0</v>
      </c>
      <c r="G44" s="255">
        <f>'[1]その他'!G9/'[1]その他'!G$13</f>
        <v>0</v>
      </c>
      <c r="H44" s="255">
        <f>'[1]その他'!H9/'[1]その他'!H$13</f>
        <v>0</v>
      </c>
      <c r="I44" s="257">
        <f>'[1]その他'!I9/'[1]その他'!I$13</f>
        <v>0</v>
      </c>
      <c r="J44" s="119">
        <f>'[1]その他'!J9/'[1]その他'!J$13</f>
        <v>0</v>
      </c>
      <c r="K44" s="120">
        <f>'[1]その他'!K9/'[1]その他'!K$13</f>
        <v>0.000596836765144733</v>
      </c>
      <c r="L44" s="569">
        <f>'[1]その他'!L9/'[1]その他'!L$13</f>
        <v>0.0006087353523055852</v>
      </c>
      <c r="M44" s="122">
        <f>'[1]その他'!M9/'[1]その他'!M$13</f>
        <v>0</v>
      </c>
      <c r="N44" s="121">
        <f>'[1]その他'!N9/'[1]その他'!N$13</f>
        <v>0.0003201280512204882</v>
      </c>
      <c r="O44" s="121">
        <f>'[1]その他'!O9/'[1]その他'!O$13</f>
        <v>0.0002975304968759298</v>
      </c>
      <c r="P44" s="119">
        <f>'[1]その他'!P9/'[1]その他'!P$13</f>
        <v>0.0003084158988395852</v>
      </c>
      <c r="Q44" s="739">
        <f>'[1]その他'!Q9/'[1]その他'!Q$13</f>
        <v>0</v>
      </c>
      <c r="R44" s="60">
        <f>'[1]その他'!R9/'[1]その他'!R$13</f>
        <v>0</v>
      </c>
      <c r="S44" s="741">
        <f>'[1]その他'!S9/'[1]その他'!S$13</f>
        <v>-0.014925373134328356</v>
      </c>
      <c r="T44" s="60">
        <f>'[1]その他'!T9/'[1]その他'!T$13</f>
        <v>0.017189384800965015</v>
      </c>
      <c r="U44" s="61">
        <f>'[1]その他'!U9/'[1]その他'!U$13</f>
        <v>0</v>
      </c>
      <c r="V44" s="61">
        <f>'[1]その他'!V9/'[1]その他'!V$13</f>
        <v>-0.00040894220283533287</v>
      </c>
      <c r="W44" s="61">
        <f>'[1]その他'!W9/'[1]その他'!W$13</f>
        <v>-0.0002239976106921528</v>
      </c>
    </row>
    <row r="45" spans="1:23" ht="16.5" customHeight="1">
      <c r="A45" s="311"/>
      <c r="B45" s="293" t="s">
        <v>119</v>
      </c>
      <c r="C45" s="253">
        <f>'[1]その他'!C10/'[1]その他'!C$13</f>
        <v>0</v>
      </c>
      <c r="D45" s="254">
        <f>'[1]その他'!D10/'[1]その他'!D$13</f>
        <v>0</v>
      </c>
      <c r="E45" s="564">
        <f>'[1]その他'!E10/'[1]その他'!E$13</f>
        <v>0</v>
      </c>
      <c r="F45" s="256">
        <f>'[1]その他'!F10/'[1]その他'!F$13</f>
        <v>0</v>
      </c>
      <c r="G45" s="255">
        <f>'[1]その他'!G10/'[1]その他'!G$13</f>
        <v>0</v>
      </c>
      <c r="H45" s="255">
        <f>'[1]その他'!H10/'[1]その他'!H$13</f>
        <v>0</v>
      </c>
      <c r="I45" s="257">
        <f>'[1]その他'!I10/'[1]その他'!I$13</f>
        <v>0</v>
      </c>
      <c r="J45" s="119">
        <f>'[1]その他'!J10/'[1]その他'!J$13</f>
        <v>0</v>
      </c>
      <c r="K45" s="120">
        <f>'[1]その他'!K10/'[1]その他'!K$13</f>
        <v>0.000596836765144733</v>
      </c>
      <c r="L45" s="569">
        <f>'[1]その他'!L10/'[1]その他'!L$13</f>
        <v>-0.0006087353523055852</v>
      </c>
      <c r="M45" s="122">
        <f>'[1]その他'!M10/'[1]その他'!M$13</f>
        <v>0.0016004655899898154</v>
      </c>
      <c r="N45" s="121">
        <f>'[1]その他'!N10/'[1]その他'!N$13</f>
        <v>0.0003201280512204882</v>
      </c>
      <c r="O45" s="121">
        <f>'[1]その他'!O10/'[1]その他'!O$13</f>
        <v>0.0005206783695328772</v>
      </c>
      <c r="P45" s="119">
        <f>'[1]その他'!P10/'[1]その他'!P$13</f>
        <v>0.0004240718609044297</v>
      </c>
      <c r="Q45" s="739">
        <f>'[1]その他'!Q10/'[1]その他'!Q$13</f>
        <v>0</v>
      </c>
      <c r="R45" s="60">
        <f>'[1]その他'!R10/'[1]その他'!R$13</f>
        <v>0.005917159763313609</v>
      </c>
      <c r="S45" s="551">
        <f>'[1]その他'!S10/'[1]その他'!S$13</f>
        <v>0.03731343283582089</v>
      </c>
      <c r="T45" s="60">
        <f>'[1]その他'!T10/'[1]その他'!T$13</f>
        <v>-0.05126658624849215</v>
      </c>
      <c r="U45" s="61">
        <f>'[1]その他'!U10/'[1]その他'!U$13</f>
        <v>0.003301964668978042</v>
      </c>
      <c r="V45" s="61">
        <f>'[1]その他'!V10/'[1]その他'!V$13</f>
        <v>-0.0027262813522355494</v>
      </c>
      <c r="W45" s="61">
        <f>'[1]その他'!W10/'[1]その他'!W$13</f>
        <v>0</v>
      </c>
    </row>
    <row r="46" spans="1:23" ht="16.5" customHeight="1">
      <c r="A46" s="313"/>
      <c r="B46" s="294" t="s">
        <v>120</v>
      </c>
      <c r="C46" s="258">
        <f>'[1]その他'!C11/'[1]その他'!C$13</f>
        <v>0</v>
      </c>
      <c r="D46" s="259">
        <f>'[1]その他'!D11/'[1]その他'!D$13</f>
        <v>0</v>
      </c>
      <c r="E46" s="565">
        <f>'[1]その他'!E11/'[1]その他'!E$13</f>
        <v>0</v>
      </c>
      <c r="F46" s="261">
        <f>'[1]その他'!F11/'[1]その他'!F$13</f>
        <v>0</v>
      </c>
      <c r="G46" s="771">
        <f>'[1]その他'!G11/'[1]その他'!G$13</f>
        <v>0</v>
      </c>
      <c r="H46" s="260">
        <f>'[1]その他'!H11/'[1]その他'!H$13</f>
        <v>0</v>
      </c>
      <c r="I46" s="262">
        <f>'[1]その他'!I11/'[1]その他'!I$13</f>
        <v>0</v>
      </c>
      <c r="J46" s="123">
        <f>'[1]その他'!J11/'[1]その他'!J$13</f>
        <v>0</v>
      </c>
      <c r="K46" s="124">
        <f>'[1]その他'!K11/'[1]その他'!K$13</f>
        <v>0.013578036407042676</v>
      </c>
      <c r="L46" s="570">
        <f>'[1]その他'!L11/'[1]その他'!L$13</f>
        <v>0.012174707046111705</v>
      </c>
      <c r="M46" s="126">
        <f>'[1]その他'!M11/'[1]その他'!M$13</f>
        <v>0.002764440564527863</v>
      </c>
      <c r="N46" s="772">
        <f>'[1]その他'!N11/'[1]その他'!N$13</f>
        <v>0.007282913165266107</v>
      </c>
      <c r="O46" s="125">
        <f>'[1]その他'!O11/'[1]その他'!O$13</f>
        <v>0.007363879797679262</v>
      </c>
      <c r="P46" s="123">
        <f>'[1]その他'!P11/'[1]その他'!P$13</f>
        <v>0.007324877597440148</v>
      </c>
      <c r="Q46" s="739">
        <f>'[1]その他'!Q11/'[1]その他'!Q$13</f>
        <v>0.01363466567052671</v>
      </c>
      <c r="R46" s="60">
        <f>'[1]その他'!R11/'[1]その他'!R$13</f>
        <v>0.008875739644970413</v>
      </c>
      <c r="S46" s="550">
        <f>'[1]その他'!S11/'[1]その他'!S$13</f>
        <v>0.00870646766169154</v>
      </c>
      <c r="T46" s="60">
        <f>'[1]その他'!T11/'[1]その他'!T$13</f>
        <v>0.007840772014475271</v>
      </c>
      <c r="U46" s="61">
        <f>'[1]その他'!U11/'[1]その他'!U$13</f>
        <v>0.010979032524351989</v>
      </c>
      <c r="V46" s="61">
        <f>'[1]その他'!V11/'[1]その他'!V$13</f>
        <v>0.008315158124318428</v>
      </c>
      <c r="W46" s="61">
        <f>'[1]その他'!W11/'[1]その他'!W$13</f>
        <v>0.009519898454416486</v>
      </c>
    </row>
    <row r="47" spans="1:23" ht="16.5" customHeight="1" thickBot="1">
      <c r="A47" s="314"/>
      <c r="B47" s="317" t="s">
        <v>121</v>
      </c>
      <c r="C47" s="263">
        <f>'[1]その他'!C12/'[1]その他'!C$13</f>
        <v>0</v>
      </c>
      <c r="D47" s="264">
        <f>'[1]その他'!D12/'[1]その他'!D$13</f>
        <v>0</v>
      </c>
      <c r="E47" s="566">
        <f>'[1]その他'!E12/'[1]その他'!E$13</f>
        <v>0</v>
      </c>
      <c r="F47" s="266">
        <f>'[1]その他'!F12/'[1]その他'!F$13</f>
        <v>0</v>
      </c>
      <c r="G47" s="265">
        <f>'[1]その他'!G12/'[1]その他'!G$13</f>
        <v>0</v>
      </c>
      <c r="H47" s="265">
        <f>'[1]その他'!H12/'[1]その他'!H$13</f>
        <v>0</v>
      </c>
      <c r="I47" s="267">
        <f>'[1]その他'!I12/'[1]その他'!I$13</f>
        <v>0</v>
      </c>
      <c r="J47" s="127">
        <f>'[1]その他'!J12/'[1]その他'!J$13</f>
        <v>0</v>
      </c>
      <c r="K47" s="128">
        <f>'[1]その他'!K12/'[1]その他'!K$13</f>
        <v>0.007908087138167713</v>
      </c>
      <c r="L47" s="571">
        <f>'[1]その他'!L12/'[1]その他'!L$13</f>
        <v>0.001521838380763963</v>
      </c>
      <c r="M47" s="130">
        <f>'[1]その他'!M12/'[1]その他'!M$13</f>
        <v>0.00611086861632475</v>
      </c>
      <c r="N47" s="129">
        <f>'[1]その他'!N12/'[1]その他'!N$13</f>
        <v>0.0042416966786714685</v>
      </c>
      <c r="O47" s="129">
        <f>'[1]その他'!O12/'[1]その他'!O$13</f>
        <v>0.0038678964593870874</v>
      </c>
      <c r="P47" s="127">
        <f>'[1]その他'!P12/'[1]その他'!P$13</f>
        <v>0.004047958672269556</v>
      </c>
      <c r="Q47" s="767">
        <f>'[1]その他'!Q12/'[1]その他'!Q$13</f>
        <v>0</v>
      </c>
      <c r="R47" s="768">
        <f>'[1]その他'!R12/'[1]その他'!R$13</f>
        <v>0.008875739644970413</v>
      </c>
      <c r="S47" s="769">
        <f>'[1]その他'!S12/'[1]その他'!S$13</f>
        <v>0</v>
      </c>
      <c r="T47" s="768">
        <f>'[1]その他'!T12/'[1]その他'!T$13</f>
        <v>0.010705669481302773</v>
      </c>
      <c r="U47" s="770">
        <f>'[1]その他'!U12/'[1]その他'!U$13</f>
        <v>0.004952947003467062</v>
      </c>
      <c r="V47" s="770">
        <f>'[1]その他'!V12/'[1]その他'!V$13</f>
        <v>0.004839149400218102</v>
      </c>
      <c r="W47" s="770">
        <f>'[1]その他'!W12/'[1]その他'!W$13</f>
        <v>0.004890614500111998</v>
      </c>
    </row>
  </sheetData>
  <mergeCells count="8">
    <mergeCell ref="A3:B3"/>
    <mergeCell ref="Q3:W3"/>
    <mergeCell ref="J2:P2"/>
    <mergeCell ref="J3:P3"/>
    <mergeCell ref="Q4:W4"/>
    <mergeCell ref="C2:I2"/>
    <mergeCell ref="C3:I3"/>
    <mergeCell ref="Q2:W2"/>
  </mergeCells>
  <printOptions/>
  <pageMargins left="0.36" right="0.2" top="0.68" bottom="0.25" header="0.512" footer="0.512"/>
  <pageSetup horizontalDpi="600" verticalDpi="600" orientation="landscape" paperSize="9" scale="70" r:id="rId2"/>
  <headerFooter alignWithMargins="0">
    <oddFooter>&amp;C&amp;P / &amp;N</oddFooter>
  </headerFooter>
  <drawing r:id="rId1"/>
</worksheet>
</file>

<file path=xl/worksheets/sheet12.xml><?xml version="1.0" encoding="utf-8"?>
<worksheet xmlns="http://schemas.openxmlformats.org/spreadsheetml/2006/main" xmlns:r="http://schemas.openxmlformats.org/officeDocument/2006/relationships">
  <dimension ref="A1:W38"/>
  <sheetViews>
    <sheetView zoomScale="70" zoomScaleNormal="70" workbookViewId="0" topLeftCell="A1">
      <selection activeCell="A1" sqref="A1"/>
    </sheetView>
  </sheetViews>
  <sheetFormatPr defaultColWidth="9.00390625" defaultRowHeight="13.5"/>
  <cols>
    <col min="1" max="1" width="8.625" style="39" customWidth="1"/>
    <col min="2" max="16" width="8.75390625" style="39" customWidth="1"/>
    <col min="17" max="23" width="8.625" style="39" customWidth="1"/>
    <col min="24" max="16384" width="9.00390625" style="39" customWidth="1"/>
  </cols>
  <sheetData>
    <row r="1" spans="1:23" s="37" customFormat="1" ht="14.25" thickBot="1">
      <c r="A1" s="36"/>
      <c r="B1" s="36"/>
      <c r="C1" s="36"/>
      <c r="D1" s="36"/>
      <c r="E1" s="36"/>
      <c r="F1" s="36"/>
      <c r="G1" s="36"/>
      <c r="H1" s="36"/>
      <c r="I1" s="36"/>
      <c r="J1" s="36"/>
      <c r="K1" s="36"/>
      <c r="L1" s="36"/>
      <c r="M1" s="36"/>
      <c r="N1" s="36"/>
      <c r="O1" s="36"/>
      <c r="P1" s="36"/>
      <c r="Q1" s="36"/>
      <c r="R1" s="36"/>
      <c r="S1" s="36"/>
      <c r="T1" s="36"/>
      <c r="U1" s="36"/>
      <c r="V1" s="97"/>
      <c r="W1" s="97" t="s">
        <v>41</v>
      </c>
    </row>
    <row r="2" spans="1:23" ht="16.5" customHeight="1">
      <c r="A2" s="13"/>
      <c r="B2" s="38"/>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ustomHeight="1">
      <c r="A3" s="988" t="s">
        <v>127</v>
      </c>
      <c r="B3" s="989"/>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13.5" customHeight="1" thickBot="1">
      <c r="A4" s="953" t="s">
        <v>128</v>
      </c>
      <c r="B4" s="978"/>
      <c r="C4" s="157"/>
      <c r="D4" s="158"/>
      <c r="E4" s="158"/>
      <c r="F4" s="158"/>
      <c r="G4" s="155"/>
      <c r="H4" s="155"/>
      <c r="I4" s="156"/>
      <c r="J4" s="8"/>
      <c r="K4" s="9"/>
      <c r="L4" s="7"/>
      <c r="M4" s="9"/>
      <c r="N4" s="9"/>
      <c r="O4" s="7"/>
      <c r="P4" s="19"/>
      <c r="Q4" s="972"/>
      <c r="R4" s="972"/>
      <c r="S4" s="973"/>
      <c r="T4" s="972"/>
      <c r="U4" s="972"/>
      <c r="V4" s="973"/>
      <c r="W4" s="974"/>
    </row>
    <row r="5" spans="1:23" ht="21" customHeight="1" thickBot="1">
      <c r="A5" s="940"/>
      <c r="B5" s="941"/>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3" ht="23.25" customHeight="1" thickTop="1">
      <c r="A6" s="984" t="s">
        <v>129</v>
      </c>
      <c r="B6" s="985"/>
      <c r="C6" s="420">
        <f>'[1]IAB'!C16</f>
        <v>111</v>
      </c>
      <c r="D6" s="532">
        <f>'[1]IAB'!D16</f>
        <v>115</v>
      </c>
      <c r="E6" s="536">
        <f>'[1]IAB'!E16</f>
        <v>126</v>
      </c>
      <c r="F6" s="418">
        <f>'[1]IAB'!F16</f>
        <v>128</v>
      </c>
      <c r="G6" s="419">
        <f>'[1]IAB'!G16</f>
        <v>226</v>
      </c>
      <c r="H6" s="419">
        <f>'[1]IAB'!H16</f>
        <v>254</v>
      </c>
      <c r="I6" s="420">
        <f>'[1]IAB'!I16</f>
        <v>480</v>
      </c>
      <c r="J6" s="441">
        <f>'[1]IAB'!J16</f>
        <v>107</v>
      </c>
      <c r="K6" s="539">
        <f>'[1]IAB'!K16</f>
        <v>97.4</v>
      </c>
      <c r="L6" s="540">
        <f>'[1]IAB'!L16</f>
        <v>107.6</v>
      </c>
      <c r="M6" s="422">
        <f>'[1]IAB'!M16</f>
        <v>107.3</v>
      </c>
      <c r="N6" s="423">
        <f>'[1]IAB'!N16</f>
        <v>204.4</v>
      </c>
      <c r="O6" s="423">
        <f>'[1]IAB'!O16</f>
        <v>214.89999999999998</v>
      </c>
      <c r="P6" s="442">
        <f>'[1]IAB'!P16</f>
        <v>419.29999999999995</v>
      </c>
      <c r="Q6" s="828">
        <f>'[1]IAB'!Q16</f>
        <v>127.2</v>
      </c>
      <c r="R6" s="829">
        <f>'[1]IAB'!R16</f>
        <v>109.1</v>
      </c>
      <c r="S6" s="830">
        <f>'[1]IAB'!S16</f>
        <v>86</v>
      </c>
      <c r="T6" s="829">
        <f>'[1]IAB'!T16</f>
        <v>92</v>
      </c>
      <c r="U6" s="831">
        <f>'[1]IAB'!U16</f>
        <v>236.3</v>
      </c>
      <c r="V6" s="831">
        <f>'[1]IAB'!V16</f>
        <v>178</v>
      </c>
      <c r="W6" s="831">
        <f>'[1]IAB'!W16</f>
        <v>414.3</v>
      </c>
    </row>
    <row r="7" spans="1:23" ht="23.25" customHeight="1">
      <c r="A7" s="933" t="s">
        <v>130</v>
      </c>
      <c r="B7" s="979"/>
      <c r="C7" s="407">
        <f>'[1]ECB'!C16</f>
        <v>21</v>
      </c>
      <c r="D7" s="533">
        <f>'[1]ECB'!D16</f>
        <v>32</v>
      </c>
      <c r="E7" s="510">
        <f>'[1]ECB'!E16</f>
        <v>41</v>
      </c>
      <c r="F7" s="405">
        <f>'[1]ECB'!F16</f>
        <v>51</v>
      </c>
      <c r="G7" s="406">
        <f>'[1]ECB'!G16</f>
        <v>53</v>
      </c>
      <c r="H7" s="406">
        <f>'[1]ECB'!H16</f>
        <v>92</v>
      </c>
      <c r="I7" s="407">
        <f>'[1]ECB'!I16</f>
        <v>145</v>
      </c>
      <c r="J7" s="443">
        <f>'[1]ECB'!J16</f>
        <v>23</v>
      </c>
      <c r="K7" s="541">
        <f>'[1]ECB'!K16</f>
        <v>30.5</v>
      </c>
      <c r="L7" s="518">
        <f>'[1]ECB'!L16</f>
        <v>30.4</v>
      </c>
      <c r="M7" s="410">
        <f>'[1]ECB'!M16</f>
        <v>28</v>
      </c>
      <c r="N7" s="411">
        <f>'[1]ECB'!N16</f>
        <v>53.5</v>
      </c>
      <c r="O7" s="411">
        <f>'[1]ECB'!O16</f>
        <v>58.4</v>
      </c>
      <c r="P7" s="444">
        <f>'[1]ECB'!P16</f>
        <v>111.9</v>
      </c>
      <c r="Q7" s="895">
        <f>'[1]ECB'!Q16</f>
        <v>43</v>
      </c>
      <c r="R7" s="896">
        <f>'[1]ECB'!R16</f>
        <v>40.5</v>
      </c>
      <c r="S7" s="843">
        <f>'[1]ECB'!S16</f>
        <v>38.8</v>
      </c>
      <c r="T7" s="896">
        <f>'[1]ECB'!T16</f>
        <v>38.4</v>
      </c>
      <c r="U7" s="871">
        <f>'[1]ECB'!U16</f>
        <v>83.5</v>
      </c>
      <c r="V7" s="871">
        <f>'[1]ECB'!V16</f>
        <v>77.19999999999999</v>
      </c>
      <c r="W7" s="871">
        <f>'[1]ECB'!W16</f>
        <v>160.7</v>
      </c>
    </row>
    <row r="8" spans="1:23" ht="23.25" customHeight="1">
      <c r="A8" s="933" t="s">
        <v>131</v>
      </c>
      <c r="B8" s="979"/>
      <c r="C8" s="420">
        <f>'[1]AEC'!C16</f>
        <v>1</v>
      </c>
      <c r="D8" s="532">
        <f>'[1]AEC'!D16</f>
        <v>2</v>
      </c>
      <c r="E8" s="536">
        <f>'[1]AEC'!E16</f>
        <v>11</v>
      </c>
      <c r="F8" s="418">
        <f>'[1]AEC'!F16</f>
        <v>16</v>
      </c>
      <c r="G8" s="419">
        <f>'[1]AEC'!G16</f>
        <v>3</v>
      </c>
      <c r="H8" s="419">
        <f>'[1]AEC'!H16</f>
        <v>27</v>
      </c>
      <c r="I8" s="420">
        <f>'[1]AEC'!I16</f>
        <v>30</v>
      </c>
      <c r="J8" s="441">
        <f>'[1]AEC'!J16</f>
        <v>0.7</v>
      </c>
      <c r="K8" s="539">
        <f>'[1]AEC'!K16</f>
        <v>-8.4</v>
      </c>
      <c r="L8" s="540">
        <f>'[1]AEC'!L16</f>
        <v>-3.7</v>
      </c>
      <c r="M8" s="422">
        <f>'[1]AEC'!M16</f>
        <v>-8.2</v>
      </c>
      <c r="N8" s="423">
        <f>'[1]AEC'!N16</f>
        <v>-7.7</v>
      </c>
      <c r="O8" s="423">
        <f>'[1]AEC'!O16</f>
        <v>-11.899999999999999</v>
      </c>
      <c r="P8" s="442">
        <f>'[1]AEC'!P16</f>
        <v>-19.599999999999998</v>
      </c>
      <c r="Q8" s="838">
        <f>'[1]AEC'!Q16</f>
        <v>-2.8</v>
      </c>
      <c r="R8" s="839">
        <f>'[1]AEC'!R16</f>
        <v>-4.3</v>
      </c>
      <c r="S8" s="840">
        <f>'[1]AEC'!S16</f>
        <v>2.5</v>
      </c>
      <c r="T8" s="839">
        <f>'[1]AEC'!T16</f>
        <v>-4.2</v>
      </c>
      <c r="U8" s="841">
        <f>'[1]AEC'!U16</f>
        <v>-7.1</v>
      </c>
      <c r="V8" s="841">
        <f>'[1]AEC'!V16</f>
        <v>-1.7000000000000002</v>
      </c>
      <c r="W8" s="841">
        <f>'[1]AEC'!W16</f>
        <v>-8.8</v>
      </c>
    </row>
    <row r="9" spans="1:23" ht="23.25" customHeight="1">
      <c r="A9" s="933" t="s">
        <v>132</v>
      </c>
      <c r="B9" s="979"/>
      <c r="C9" s="420">
        <f>'[1]SSB'!C16</f>
        <v>-30</v>
      </c>
      <c r="D9" s="532">
        <f>'[1]SSB'!D16</f>
        <v>5</v>
      </c>
      <c r="E9" s="536">
        <f>'[1]SSB'!E16</f>
        <v>32</v>
      </c>
      <c r="F9" s="418">
        <f>'[1]SSB'!F16</f>
        <v>53</v>
      </c>
      <c r="G9" s="419">
        <f>'[1]SSB'!G16</f>
        <v>-25</v>
      </c>
      <c r="H9" s="419">
        <f>'[1]SSB'!H16</f>
        <v>85</v>
      </c>
      <c r="I9" s="420">
        <f>'[1]SSB'!I16</f>
        <v>60</v>
      </c>
      <c r="J9" s="441">
        <f>'[1]SSB'!J16</f>
        <v>-18.6</v>
      </c>
      <c r="K9" s="539">
        <f>'[1]SSB'!K16</f>
        <v>-5.8</v>
      </c>
      <c r="L9" s="540">
        <f>'[1]SSB'!L16</f>
        <v>-1.6</v>
      </c>
      <c r="M9" s="422">
        <f>'[1]SSB'!M16</f>
        <v>70.3</v>
      </c>
      <c r="N9" s="423">
        <f>'[1]SSB'!N16</f>
        <v>-24.400000000000002</v>
      </c>
      <c r="O9" s="423">
        <f>'[1]SSB'!O16</f>
        <v>68.7</v>
      </c>
      <c r="P9" s="442">
        <f>'[1]SSB'!P16</f>
        <v>44.3</v>
      </c>
      <c r="Q9" s="838">
        <f>'[1]SSB'!Q16</f>
        <v>1.2</v>
      </c>
      <c r="R9" s="839">
        <f>'[1]SSB'!R16</f>
        <v>36.2</v>
      </c>
      <c r="S9" s="842">
        <f>'[1]SSB'!S16</f>
        <v>12.2</v>
      </c>
      <c r="T9" s="839">
        <f>'[1]SSB'!T16</f>
        <v>14.7</v>
      </c>
      <c r="U9" s="841">
        <f>'[1]SSB'!U16</f>
        <v>37.400000000000006</v>
      </c>
      <c r="V9" s="841">
        <f>'[1]SSB'!V16</f>
        <v>26.9</v>
      </c>
      <c r="W9" s="841">
        <f>'[1]SSB'!W16</f>
        <v>64.30000000000001</v>
      </c>
    </row>
    <row r="10" spans="1:23" ht="23.25" customHeight="1">
      <c r="A10" s="933" t="s">
        <v>133</v>
      </c>
      <c r="B10" s="979"/>
      <c r="C10" s="420">
        <f>'[1]HCB'!C16</f>
        <v>11</v>
      </c>
      <c r="D10" s="532">
        <f>'[1]HCB'!D16</f>
        <v>19</v>
      </c>
      <c r="E10" s="536">
        <f>'[1]HCB'!E16</f>
        <v>27</v>
      </c>
      <c r="F10" s="418">
        <f>'[1]HCB'!F16</f>
        <v>28</v>
      </c>
      <c r="G10" s="419">
        <f>'[1]HCB'!G16</f>
        <v>30</v>
      </c>
      <c r="H10" s="419">
        <f>'[1]HCB'!H16</f>
        <v>55</v>
      </c>
      <c r="I10" s="420">
        <f>'[1]HCB'!I16</f>
        <v>85</v>
      </c>
      <c r="J10" s="441">
        <f>'[1]HCB'!J16</f>
        <v>15.5</v>
      </c>
      <c r="K10" s="539">
        <f>'[1]HCB'!K16</f>
        <v>15.2</v>
      </c>
      <c r="L10" s="540">
        <f>'[1]HCB'!L16</f>
        <v>33.7</v>
      </c>
      <c r="M10" s="422">
        <f>'[1]HCB'!M16</f>
        <v>22.1</v>
      </c>
      <c r="N10" s="423">
        <f>'[1]HCB'!N16</f>
        <v>30.7</v>
      </c>
      <c r="O10" s="423">
        <f>'[1]HCB'!O16</f>
        <v>55.800000000000004</v>
      </c>
      <c r="P10" s="442">
        <f>'[1]HCB'!P16</f>
        <v>86.5</v>
      </c>
      <c r="Q10" s="838">
        <f>'[1]HCB'!Q16</f>
        <v>23.2</v>
      </c>
      <c r="R10" s="839">
        <f>'[1]HCB'!R16</f>
        <v>6.8</v>
      </c>
      <c r="S10" s="843">
        <f>'[1]HCB'!S16</f>
        <v>29.3</v>
      </c>
      <c r="T10" s="839">
        <f>'[1]HCB'!T16</f>
        <v>16.9</v>
      </c>
      <c r="U10" s="841">
        <f>'[1]HCB'!U16</f>
        <v>30</v>
      </c>
      <c r="V10" s="841">
        <f>'[1]HCB'!V16</f>
        <v>46.2</v>
      </c>
      <c r="W10" s="841">
        <f>'[1]HCB'!W16</f>
        <v>76.2</v>
      </c>
    </row>
    <row r="11" spans="1:23" ht="23.25" customHeight="1">
      <c r="A11" s="933" t="s">
        <v>134</v>
      </c>
      <c r="B11" s="979"/>
      <c r="C11" s="407">
        <f>'[1]その他'!C16</f>
        <v>1</v>
      </c>
      <c r="D11" s="533">
        <f>'[1]その他'!D16</f>
        <v>1</v>
      </c>
      <c r="E11" s="510">
        <f>'[1]その他'!E16</f>
        <v>2</v>
      </c>
      <c r="F11" s="405">
        <f>'[1]その他'!F16</f>
        <v>1</v>
      </c>
      <c r="G11" s="406">
        <f>'[1]その他'!G16</f>
        <v>2</v>
      </c>
      <c r="H11" s="406">
        <f>'[1]その他'!H16</f>
        <v>3</v>
      </c>
      <c r="I11" s="407">
        <f>'[1]その他'!I16</f>
        <v>5</v>
      </c>
      <c r="J11" s="443">
        <f>'[1]その他'!J16</f>
        <v>5.6</v>
      </c>
      <c r="K11" s="541">
        <f>'[1]その他'!K16</f>
        <v>7.8</v>
      </c>
      <c r="L11" s="518">
        <f>'[1]その他'!L16</f>
        <v>1.3</v>
      </c>
      <c r="M11" s="410">
        <f>'[1]その他'!M16</f>
        <v>2</v>
      </c>
      <c r="N11" s="411">
        <f>'[1]その他'!N16</f>
        <v>13.399999999999999</v>
      </c>
      <c r="O11" s="411">
        <f>'[1]その他'!O16</f>
        <v>3.3</v>
      </c>
      <c r="P11" s="444">
        <f>'[1]その他'!P16</f>
        <v>16.7</v>
      </c>
      <c r="Q11" s="895">
        <f>'[1]その他'!Q16</f>
        <v>5.4</v>
      </c>
      <c r="R11" s="896">
        <f>'[1]その他'!R16</f>
        <v>14.6</v>
      </c>
      <c r="S11" s="843">
        <f>'[1]その他'!S16</f>
        <v>14</v>
      </c>
      <c r="T11" s="896">
        <f>'[1]その他'!T16</f>
        <v>4</v>
      </c>
      <c r="U11" s="871">
        <f>SUM(Q11:R11)</f>
        <v>20</v>
      </c>
      <c r="V11" s="871">
        <f>'[1]その他'!V16</f>
        <v>18</v>
      </c>
      <c r="W11" s="871">
        <f>U11+V11</f>
        <v>38</v>
      </c>
    </row>
    <row r="12" spans="1:23" ht="23.25" customHeight="1" thickBot="1">
      <c r="A12" s="980" t="s">
        <v>135</v>
      </c>
      <c r="B12" s="981"/>
      <c r="C12" s="428">
        <v>-40</v>
      </c>
      <c r="D12" s="534">
        <v>-49</v>
      </c>
      <c r="E12" s="537">
        <v>-44</v>
      </c>
      <c r="F12" s="426">
        <v>-42</v>
      </c>
      <c r="G12" s="427">
        <f>SUM(C12:D12)</f>
        <v>-89</v>
      </c>
      <c r="H12" s="427">
        <f>SUM(E12:F12)</f>
        <v>-86</v>
      </c>
      <c r="I12" s="428">
        <f>G12+H12</f>
        <v>-175</v>
      </c>
      <c r="J12" s="445">
        <v>-42.2</v>
      </c>
      <c r="K12" s="542">
        <v>-34.1</v>
      </c>
      <c r="L12" s="543">
        <v>-40.2</v>
      </c>
      <c r="M12" s="431">
        <v>-40.30000000000007</v>
      </c>
      <c r="N12" s="432">
        <v>-76.3</v>
      </c>
      <c r="O12" s="432">
        <v>-80.50000000000011</v>
      </c>
      <c r="P12" s="446">
        <v>-156.8</v>
      </c>
      <c r="Q12" s="834">
        <v>-45.1</v>
      </c>
      <c r="R12" s="835">
        <v>-43</v>
      </c>
      <c r="S12" s="836">
        <v>-36.3</v>
      </c>
      <c r="T12" s="835">
        <v>-59.2</v>
      </c>
      <c r="U12" s="837">
        <f>SUM(Q12:R12)</f>
        <v>-88.1</v>
      </c>
      <c r="V12" s="837">
        <f>SUM(S12:T12)</f>
        <v>-95.5</v>
      </c>
      <c r="W12" s="837">
        <f>U12+V12</f>
        <v>-183.6</v>
      </c>
    </row>
    <row r="13" spans="1:23" ht="23.25" customHeight="1" thickBot="1" thickTop="1">
      <c r="A13" s="990" t="s">
        <v>136</v>
      </c>
      <c r="B13" s="991"/>
      <c r="C13" s="436">
        <f aca="true" t="shared" si="0" ref="C13:I13">SUM(C6:C12)</f>
        <v>75</v>
      </c>
      <c r="D13" s="535">
        <f t="shared" si="0"/>
        <v>125</v>
      </c>
      <c r="E13" s="538">
        <f t="shared" si="0"/>
        <v>195</v>
      </c>
      <c r="F13" s="434">
        <f t="shared" si="0"/>
        <v>235</v>
      </c>
      <c r="G13" s="435">
        <f>SUM(G6:G12)</f>
        <v>200</v>
      </c>
      <c r="H13" s="435">
        <f t="shared" si="0"/>
        <v>430</v>
      </c>
      <c r="I13" s="436">
        <f t="shared" si="0"/>
        <v>630</v>
      </c>
      <c r="J13" s="447">
        <v>91</v>
      </c>
      <c r="K13" s="544">
        <v>221.6</v>
      </c>
      <c r="L13" s="545">
        <v>127.5</v>
      </c>
      <c r="M13" s="439">
        <v>181.2</v>
      </c>
      <c r="N13" s="440">
        <v>308.7</v>
      </c>
      <c r="O13" s="440">
        <f>SUM(O6:O12)</f>
        <v>308.6999999999999</v>
      </c>
      <c r="P13" s="448">
        <v>621.3</v>
      </c>
      <c r="Q13" s="852">
        <f aca="true" t="shared" si="1" ref="Q13:W13">SUM(Q6:Q12)</f>
        <v>152.09999999999997</v>
      </c>
      <c r="R13" s="853">
        <f t="shared" si="1"/>
        <v>159.9</v>
      </c>
      <c r="S13" s="854">
        <f t="shared" si="1"/>
        <v>146.5</v>
      </c>
      <c r="T13" s="853">
        <f t="shared" si="1"/>
        <v>102.60000000000001</v>
      </c>
      <c r="U13" s="855">
        <f t="shared" si="1"/>
        <v>312</v>
      </c>
      <c r="V13" s="855">
        <f t="shared" si="1"/>
        <v>249.09999999999997</v>
      </c>
      <c r="W13" s="855">
        <f t="shared" si="1"/>
        <v>561.1</v>
      </c>
    </row>
    <row r="14" spans="17:23" ht="17.25" customHeight="1" thickBot="1">
      <c r="Q14" s="148"/>
      <c r="R14" s="148"/>
      <c r="S14" s="148"/>
      <c r="T14" s="148"/>
      <c r="U14" s="148"/>
      <c r="V14" s="148"/>
      <c r="W14" s="149" t="s">
        <v>42</v>
      </c>
    </row>
    <row r="15" spans="8:23" ht="23.25" customHeight="1">
      <c r="H15" s="13"/>
      <c r="I15" s="307"/>
      <c r="J15" s="957" t="s">
        <v>247</v>
      </c>
      <c r="K15" s="958"/>
      <c r="L15" s="958"/>
      <c r="M15" s="958"/>
      <c r="N15" s="958"/>
      <c r="O15" s="958"/>
      <c r="P15" s="937"/>
      <c r="Q15" s="975" t="s">
        <v>245</v>
      </c>
      <c r="R15" s="976"/>
      <c r="S15" s="976"/>
      <c r="T15" s="976"/>
      <c r="U15" s="976"/>
      <c r="V15" s="976"/>
      <c r="W15" s="977"/>
    </row>
    <row r="16" spans="8:23" ht="23.25" customHeight="1" thickBot="1">
      <c r="H16" s="945" t="s">
        <v>137</v>
      </c>
      <c r="I16" s="986"/>
      <c r="J16" s="969"/>
      <c r="K16" s="970"/>
      <c r="L16" s="970"/>
      <c r="M16" s="970"/>
      <c r="N16" s="970"/>
      <c r="O16" s="970"/>
      <c r="P16" s="971"/>
      <c r="Q16" s="935"/>
      <c r="R16" s="955"/>
      <c r="S16" s="955"/>
      <c r="T16" s="955"/>
      <c r="U16" s="955"/>
      <c r="V16" s="955"/>
      <c r="W16" s="936"/>
    </row>
    <row r="17" spans="8:23" ht="23.25" customHeight="1" thickBot="1">
      <c r="H17" s="934" t="s">
        <v>138</v>
      </c>
      <c r="I17" s="932"/>
      <c r="J17" s="104" t="s">
        <v>44</v>
      </c>
      <c r="K17" s="497" t="s">
        <v>45</v>
      </c>
      <c r="L17" s="495" t="s">
        <v>47</v>
      </c>
      <c r="M17" s="496" t="s">
        <v>48</v>
      </c>
      <c r="N17" s="10" t="s">
        <v>46</v>
      </c>
      <c r="O17" s="10" t="s">
        <v>49</v>
      </c>
      <c r="P17" s="10" t="s">
        <v>50</v>
      </c>
      <c r="Q17" s="450" t="s">
        <v>44</v>
      </c>
      <c r="R17" s="501" t="s">
        <v>45</v>
      </c>
      <c r="S17" s="502" t="s">
        <v>47</v>
      </c>
      <c r="T17" s="503" t="s">
        <v>48</v>
      </c>
      <c r="U17" s="4" t="s">
        <v>46</v>
      </c>
      <c r="V17" s="4" t="s">
        <v>49</v>
      </c>
      <c r="W17" s="4" t="s">
        <v>50</v>
      </c>
    </row>
    <row r="18" spans="8:23" ht="23.25" customHeight="1" thickTop="1">
      <c r="H18" s="984" t="s">
        <v>139</v>
      </c>
      <c r="I18" s="985"/>
      <c r="J18" s="168">
        <f aca="true" t="shared" si="2" ref="J18:W23">C6/J6</f>
        <v>1.0373831775700935</v>
      </c>
      <c r="K18" s="169">
        <f t="shared" si="2"/>
        <v>1.1806981519507187</v>
      </c>
      <c r="L18" s="519">
        <f t="shared" si="2"/>
        <v>1.171003717472119</v>
      </c>
      <c r="M18" s="169">
        <f t="shared" si="2"/>
        <v>1.1929170549860206</v>
      </c>
      <c r="N18" s="170">
        <f t="shared" si="2"/>
        <v>1.105675146771037</v>
      </c>
      <c r="O18" s="170">
        <f t="shared" si="2"/>
        <v>1.1819450907398792</v>
      </c>
      <c r="P18" s="170">
        <f t="shared" si="2"/>
        <v>1.1447650846649178</v>
      </c>
      <c r="Q18" s="41">
        <f t="shared" si="2"/>
        <v>0.8411949685534591</v>
      </c>
      <c r="R18" s="42">
        <f t="shared" si="2"/>
        <v>0.8927589367552705</v>
      </c>
      <c r="S18" s="525">
        <f t="shared" si="2"/>
        <v>1.2511627906976743</v>
      </c>
      <c r="T18" s="42">
        <f t="shared" si="2"/>
        <v>1.1663043478260868</v>
      </c>
      <c r="U18" s="43">
        <f t="shared" si="2"/>
        <v>0.8650021159542953</v>
      </c>
      <c r="V18" s="43">
        <f t="shared" si="2"/>
        <v>1.2073033707865166</v>
      </c>
      <c r="W18" s="43">
        <f t="shared" si="2"/>
        <v>1.0120685493603667</v>
      </c>
    </row>
    <row r="19" spans="8:23" ht="23.25" customHeight="1">
      <c r="H19" s="933" t="s">
        <v>140</v>
      </c>
      <c r="I19" s="979"/>
      <c r="J19" s="174">
        <f t="shared" si="2"/>
        <v>0.9130434782608695</v>
      </c>
      <c r="K19" s="175">
        <f t="shared" si="2"/>
        <v>1.0491803278688525</v>
      </c>
      <c r="L19" s="521">
        <f t="shared" si="2"/>
        <v>1.348684210526316</v>
      </c>
      <c r="M19" s="175">
        <f t="shared" si="2"/>
        <v>1.8214285714285714</v>
      </c>
      <c r="N19" s="176">
        <f t="shared" si="2"/>
        <v>0.9906542056074766</v>
      </c>
      <c r="O19" s="176">
        <f t="shared" si="2"/>
        <v>1.5753424657534247</v>
      </c>
      <c r="P19" s="176">
        <f t="shared" si="2"/>
        <v>1.29579982126899</v>
      </c>
      <c r="Q19" s="47">
        <f t="shared" si="2"/>
        <v>0.5348837209302325</v>
      </c>
      <c r="R19" s="48">
        <f t="shared" si="2"/>
        <v>0.7530864197530864</v>
      </c>
      <c r="S19" s="527">
        <f t="shared" si="2"/>
        <v>0.7835051546391752</v>
      </c>
      <c r="T19" s="48">
        <f t="shared" si="2"/>
        <v>0.7291666666666667</v>
      </c>
      <c r="U19" s="49">
        <f t="shared" si="2"/>
        <v>0.6407185628742516</v>
      </c>
      <c r="V19" s="49">
        <f t="shared" si="2"/>
        <v>0.756476683937824</v>
      </c>
      <c r="W19" s="49">
        <v>0.697</v>
      </c>
    </row>
    <row r="20" spans="8:23" ht="23.25" customHeight="1">
      <c r="H20" s="933" t="s">
        <v>141</v>
      </c>
      <c r="I20" s="979"/>
      <c r="J20" s="174">
        <f t="shared" si="2"/>
        <v>1.4285714285714286</v>
      </c>
      <c r="K20" s="175" t="s">
        <v>240</v>
      </c>
      <c r="L20" s="521" t="s">
        <v>237</v>
      </c>
      <c r="M20" s="175" t="s">
        <v>237</v>
      </c>
      <c r="N20" s="176" t="s">
        <v>237</v>
      </c>
      <c r="O20" s="176" t="s">
        <v>237</v>
      </c>
      <c r="P20" s="176" t="s">
        <v>237</v>
      </c>
      <c r="Q20" s="47" t="s">
        <v>237</v>
      </c>
      <c r="R20" s="48" t="s">
        <v>237</v>
      </c>
      <c r="S20" s="702" t="s">
        <v>237</v>
      </c>
      <c r="T20" s="48" t="s">
        <v>237</v>
      </c>
      <c r="U20" s="49" t="s">
        <v>237</v>
      </c>
      <c r="V20" s="49" t="s">
        <v>237</v>
      </c>
      <c r="W20" s="49" t="s">
        <v>237</v>
      </c>
    </row>
    <row r="21" spans="8:23" ht="23.25" customHeight="1">
      <c r="H21" s="933" t="s">
        <v>142</v>
      </c>
      <c r="I21" s="979"/>
      <c r="J21" s="174" t="s">
        <v>237</v>
      </c>
      <c r="K21" s="175" t="s">
        <v>237</v>
      </c>
      <c r="L21" s="521" t="s">
        <v>237</v>
      </c>
      <c r="M21" s="175">
        <f t="shared" si="2"/>
        <v>0.7539118065433855</v>
      </c>
      <c r="N21" s="176" t="s">
        <v>237</v>
      </c>
      <c r="O21" s="176">
        <f t="shared" si="2"/>
        <v>1.2372634643377</v>
      </c>
      <c r="P21" s="176">
        <v>1.353</v>
      </c>
      <c r="Q21" s="47" t="s">
        <v>237</v>
      </c>
      <c r="R21" s="48" t="s">
        <v>237</v>
      </c>
      <c r="S21" s="531" t="s">
        <v>237</v>
      </c>
      <c r="T21" s="48">
        <f t="shared" si="2"/>
        <v>4.782312925170068</v>
      </c>
      <c r="U21" s="49" t="s">
        <v>237</v>
      </c>
      <c r="V21" s="49">
        <f t="shared" si="2"/>
        <v>2.5539033457249074</v>
      </c>
      <c r="W21" s="49">
        <f>P9/W9</f>
        <v>0.6889580093312595</v>
      </c>
    </row>
    <row r="22" spans="8:23" ht="23.25" customHeight="1">
      <c r="H22" s="933" t="s">
        <v>143</v>
      </c>
      <c r="I22" s="979"/>
      <c r="J22" s="174">
        <f t="shared" si="2"/>
        <v>0.7096774193548387</v>
      </c>
      <c r="K22" s="175">
        <f t="shared" si="2"/>
        <v>1.25</v>
      </c>
      <c r="L22" s="521">
        <f t="shared" si="2"/>
        <v>0.801186943620178</v>
      </c>
      <c r="M22" s="175">
        <f t="shared" si="2"/>
        <v>1.2669683257918551</v>
      </c>
      <c r="N22" s="176">
        <f t="shared" si="2"/>
        <v>0.9771986970684039</v>
      </c>
      <c r="O22" s="176">
        <f t="shared" si="2"/>
        <v>0.985663082437276</v>
      </c>
      <c r="P22" s="176">
        <v>0.982</v>
      </c>
      <c r="Q22" s="47">
        <f t="shared" si="2"/>
        <v>0.6681034482758621</v>
      </c>
      <c r="R22" s="48">
        <f t="shared" si="2"/>
        <v>2.235294117647059</v>
      </c>
      <c r="S22" s="527">
        <f t="shared" si="2"/>
        <v>1.1501706484641638</v>
      </c>
      <c r="T22" s="48">
        <f t="shared" si="2"/>
        <v>1.307692307692308</v>
      </c>
      <c r="U22" s="49">
        <f t="shared" si="2"/>
        <v>1.0233333333333332</v>
      </c>
      <c r="V22" s="49">
        <f t="shared" si="2"/>
        <v>1.2077922077922079</v>
      </c>
      <c r="W22" s="49">
        <f>P10/W10</f>
        <v>1.1351706036745406</v>
      </c>
    </row>
    <row r="23" spans="8:23" ht="23.25" customHeight="1">
      <c r="H23" s="933" t="s">
        <v>144</v>
      </c>
      <c r="I23" s="979"/>
      <c r="J23" s="773">
        <f t="shared" si="2"/>
        <v>0.17857142857142858</v>
      </c>
      <c r="K23" s="774">
        <f t="shared" si="2"/>
        <v>0.12820512820512822</v>
      </c>
      <c r="L23" s="775">
        <f t="shared" si="2"/>
        <v>1.5384615384615383</v>
      </c>
      <c r="M23" s="774">
        <f t="shared" si="2"/>
        <v>0.5</v>
      </c>
      <c r="N23" s="776">
        <f t="shared" si="2"/>
        <v>0.1492537313432836</v>
      </c>
      <c r="O23" s="776">
        <f t="shared" si="2"/>
        <v>0.9090909090909092</v>
      </c>
      <c r="P23" s="776">
        <f t="shared" si="2"/>
        <v>0.29940119760479045</v>
      </c>
      <c r="Q23" s="777">
        <f t="shared" si="2"/>
        <v>1.037037037037037</v>
      </c>
      <c r="R23" s="778">
        <f t="shared" si="2"/>
        <v>0.5342465753424658</v>
      </c>
      <c r="S23" s="779">
        <f t="shared" si="2"/>
        <v>0.09285714285714286</v>
      </c>
      <c r="T23" s="778">
        <f t="shared" si="2"/>
        <v>0.5</v>
      </c>
      <c r="U23" s="780">
        <f t="shared" si="2"/>
        <v>0.6699999999999999</v>
      </c>
      <c r="V23" s="780">
        <f t="shared" si="2"/>
        <v>0.18333333333333332</v>
      </c>
      <c r="W23" s="780">
        <v>0.44</v>
      </c>
    </row>
    <row r="24" spans="8:23" ht="23.25" customHeight="1" thickBot="1">
      <c r="H24" s="980" t="s">
        <v>145</v>
      </c>
      <c r="I24" s="981"/>
      <c r="J24" s="177" t="s">
        <v>237</v>
      </c>
      <c r="K24" s="178" t="s">
        <v>237</v>
      </c>
      <c r="L24" s="522" t="s">
        <v>237</v>
      </c>
      <c r="M24" s="178" t="s">
        <v>237</v>
      </c>
      <c r="N24" s="179" t="s">
        <v>237</v>
      </c>
      <c r="O24" s="179" t="s">
        <v>237</v>
      </c>
      <c r="P24" s="173" t="s">
        <v>237</v>
      </c>
      <c r="Q24" s="50" t="s">
        <v>237</v>
      </c>
      <c r="R24" s="51" t="s">
        <v>237</v>
      </c>
      <c r="S24" s="528" t="s">
        <v>237</v>
      </c>
      <c r="T24" s="51" t="s">
        <v>237</v>
      </c>
      <c r="U24" s="52" t="s">
        <v>237</v>
      </c>
      <c r="V24" s="52" t="s">
        <v>237</v>
      </c>
      <c r="W24" s="52" t="s">
        <v>237</v>
      </c>
    </row>
    <row r="25" spans="8:23" ht="23.25" customHeight="1" thickBot="1" thickTop="1">
      <c r="H25" s="990" t="s">
        <v>111</v>
      </c>
      <c r="I25" s="991"/>
      <c r="J25" s="180">
        <f aca="true" t="shared" si="3" ref="J25:V25">C13/J13</f>
        <v>0.8241758241758241</v>
      </c>
      <c r="K25" s="181">
        <f t="shared" si="3"/>
        <v>0.5640794223826715</v>
      </c>
      <c r="L25" s="523">
        <f t="shared" si="3"/>
        <v>1.5294117647058822</v>
      </c>
      <c r="M25" s="181">
        <f t="shared" si="3"/>
        <v>1.2969094922737308</v>
      </c>
      <c r="N25" s="182">
        <f t="shared" si="3"/>
        <v>0.6478781988986071</v>
      </c>
      <c r="O25" s="182">
        <f t="shared" si="3"/>
        <v>1.3929381276320056</v>
      </c>
      <c r="P25" s="182">
        <f t="shared" si="3"/>
        <v>1.0140028971511348</v>
      </c>
      <c r="Q25" s="53">
        <f t="shared" si="3"/>
        <v>0.5982905982905984</v>
      </c>
      <c r="R25" s="54">
        <f t="shared" si="3"/>
        <v>1.385866166353971</v>
      </c>
      <c r="S25" s="529">
        <f t="shared" si="3"/>
        <v>0.8703071672354948</v>
      </c>
      <c r="T25" s="54">
        <f t="shared" si="3"/>
        <v>1.766081871345029</v>
      </c>
      <c r="U25" s="55">
        <f t="shared" si="3"/>
        <v>0.9894230769230768</v>
      </c>
      <c r="V25" s="55">
        <f t="shared" si="3"/>
        <v>1.2392613408269768</v>
      </c>
      <c r="W25" s="55">
        <f>P13/W13</f>
        <v>1.1072892532525396</v>
      </c>
    </row>
    <row r="26" spans="17:23" s="68" customFormat="1" ht="25.5" customHeight="1">
      <c r="Q26" s="69"/>
      <c r="R26" s="69"/>
      <c r="S26" s="69"/>
      <c r="T26" s="69"/>
      <c r="U26" s="69"/>
      <c r="V26" s="69"/>
      <c r="W26" s="57" t="s">
        <v>42</v>
      </c>
    </row>
    <row r="27" spans="3:23" ht="1.5" customHeight="1" thickBot="1">
      <c r="C27" s="39">
        <f aca="true" t="shared" si="4" ref="C27:I27">SUM(C6:C11)</f>
        <v>115</v>
      </c>
      <c r="D27" s="39">
        <f t="shared" si="4"/>
        <v>174</v>
      </c>
      <c r="E27" s="39">
        <f t="shared" si="4"/>
        <v>239</v>
      </c>
      <c r="F27" s="39">
        <f t="shared" si="4"/>
        <v>277</v>
      </c>
      <c r="G27" s="39">
        <f t="shared" si="4"/>
        <v>289</v>
      </c>
      <c r="H27" s="39">
        <f t="shared" si="4"/>
        <v>516</v>
      </c>
      <c r="I27" s="39">
        <f t="shared" si="4"/>
        <v>805</v>
      </c>
      <c r="J27" s="39">
        <f>SUM(J6:J11)</f>
        <v>133.2</v>
      </c>
      <c r="K27" s="39">
        <f aca="true" t="shared" si="5" ref="K27:P27">SUM(K6:K11)</f>
        <v>136.70000000000002</v>
      </c>
      <c r="L27" s="39">
        <f t="shared" si="5"/>
        <v>167.70000000000005</v>
      </c>
      <c r="M27" s="39">
        <f t="shared" si="5"/>
        <v>221.5</v>
      </c>
      <c r="N27" s="39">
        <f t="shared" si="5"/>
        <v>269.9</v>
      </c>
      <c r="O27" s="39">
        <f t="shared" si="5"/>
        <v>389.2</v>
      </c>
      <c r="P27" s="39">
        <f t="shared" si="5"/>
        <v>659.0999999999999</v>
      </c>
      <c r="Q27" s="70">
        <f aca="true" t="shared" si="6" ref="Q27:W27">SUM(Q6:Q11)</f>
        <v>197.19999999999996</v>
      </c>
      <c r="R27" s="70">
        <f t="shared" si="6"/>
        <v>202.9</v>
      </c>
      <c r="S27" s="70">
        <f t="shared" si="6"/>
        <v>182.8</v>
      </c>
      <c r="T27" s="70">
        <f t="shared" si="6"/>
        <v>161.8</v>
      </c>
      <c r="U27" s="70">
        <f t="shared" si="6"/>
        <v>400.1</v>
      </c>
      <c r="V27" s="70">
        <f t="shared" si="6"/>
        <v>344.59999999999997</v>
      </c>
      <c r="W27" s="70">
        <f t="shared" si="6"/>
        <v>744.7</v>
      </c>
    </row>
    <row r="28" spans="1:23" ht="22.5" customHeight="1">
      <c r="A28" s="994" t="s">
        <v>146</v>
      </c>
      <c r="B28" s="995"/>
      <c r="C28" s="963" t="s">
        <v>243</v>
      </c>
      <c r="D28" s="964"/>
      <c r="E28" s="964"/>
      <c r="F28" s="964"/>
      <c r="G28" s="964"/>
      <c r="H28" s="964"/>
      <c r="I28" s="965"/>
      <c r="J28" s="957" t="s">
        <v>244</v>
      </c>
      <c r="K28" s="958"/>
      <c r="L28" s="958"/>
      <c r="M28" s="958"/>
      <c r="N28" s="958"/>
      <c r="O28" s="958"/>
      <c r="P28" s="959"/>
      <c r="Q28" s="951" t="s">
        <v>246</v>
      </c>
      <c r="R28" s="951"/>
      <c r="S28" s="951"/>
      <c r="T28" s="951"/>
      <c r="U28" s="951"/>
      <c r="V28" s="951"/>
      <c r="W28" s="952"/>
    </row>
    <row r="29" spans="1:23" ht="15.75" customHeight="1">
      <c r="A29" s="988" t="s">
        <v>147</v>
      </c>
      <c r="B29" s="989"/>
      <c r="C29" s="966" t="s">
        <v>201</v>
      </c>
      <c r="D29" s="967"/>
      <c r="E29" s="967"/>
      <c r="F29" s="967"/>
      <c r="G29" s="967"/>
      <c r="H29" s="967"/>
      <c r="I29" s="968"/>
      <c r="J29" s="960" t="s">
        <v>40</v>
      </c>
      <c r="K29" s="961"/>
      <c r="L29" s="961"/>
      <c r="M29" s="961"/>
      <c r="N29" s="961"/>
      <c r="O29" s="961"/>
      <c r="P29" s="962"/>
      <c r="Q29" s="955" t="s">
        <v>40</v>
      </c>
      <c r="R29" s="955"/>
      <c r="S29" s="955"/>
      <c r="T29" s="955"/>
      <c r="U29" s="955"/>
      <c r="V29" s="955"/>
      <c r="W29" s="956"/>
    </row>
    <row r="30" spans="1:23" ht="9.75" customHeight="1" thickBot="1">
      <c r="A30" s="953"/>
      <c r="B30" s="978"/>
      <c r="C30" s="157"/>
      <c r="D30" s="158"/>
      <c r="E30" s="158"/>
      <c r="F30" s="158"/>
      <c r="G30" s="155"/>
      <c r="H30" s="155"/>
      <c r="I30" s="156"/>
      <c r="J30" s="8"/>
      <c r="K30" s="9"/>
      <c r="L30" s="7"/>
      <c r="M30" s="9"/>
      <c r="N30" s="9"/>
      <c r="O30" s="7"/>
      <c r="P30" s="19"/>
      <c r="Q30" s="972"/>
      <c r="R30" s="972"/>
      <c r="S30" s="973"/>
      <c r="T30" s="972"/>
      <c r="U30" s="972"/>
      <c r="V30" s="973"/>
      <c r="W30" s="974"/>
    </row>
    <row r="31" spans="1:23" ht="21.75" customHeight="1" thickBot="1">
      <c r="A31" s="934" t="s">
        <v>148</v>
      </c>
      <c r="B31" s="987"/>
      <c r="C31" s="159" t="s">
        <v>194</v>
      </c>
      <c r="D31" s="489" t="s">
        <v>195</v>
      </c>
      <c r="E31" s="489" t="s">
        <v>196</v>
      </c>
      <c r="F31" s="160" t="s">
        <v>197</v>
      </c>
      <c r="G31" s="161" t="s">
        <v>198</v>
      </c>
      <c r="H31" s="161" t="s">
        <v>199</v>
      </c>
      <c r="I31" s="162" t="s">
        <v>200</v>
      </c>
      <c r="J31" s="104" t="s">
        <v>185</v>
      </c>
      <c r="K31" s="95" t="s">
        <v>186</v>
      </c>
      <c r="L31" s="497" t="s">
        <v>187</v>
      </c>
      <c r="M31" s="95" t="s">
        <v>188</v>
      </c>
      <c r="N31" s="10" t="s">
        <v>189</v>
      </c>
      <c r="O31" s="10" t="s">
        <v>190</v>
      </c>
      <c r="P31" s="96" t="s">
        <v>191</v>
      </c>
      <c r="Q31" s="450" t="s">
        <v>185</v>
      </c>
      <c r="R31" s="3" t="s">
        <v>186</v>
      </c>
      <c r="S31" s="501" t="s">
        <v>187</v>
      </c>
      <c r="T31" s="3" t="s">
        <v>188</v>
      </c>
      <c r="U31" s="4" t="s">
        <v>189</v>
      </c>
      <c r="V31" s="4" t="s">
        <v>190</v>
      </c>
      <c r="W31" s="451" t="s">
        <v>191</v>
      </c>
    </row>
    <row r="32" spans="1:23" ht="23.25" customHeight="1" thickTop="1">
      <c r="A32" s="984" t="s">
        <v>149</v>
      </c>
      <c r="B32" s="985"/>
      <c r="C32" s="728">
        <f aca="true" t="shared" si="7" ref="C32:Q32">C6/C$27</f>
        <v>0.9652173913043478</v>
      </c>
      <c r="D32" s="546">
        <f t="shared" si="7"/>
        <v>0.6609195402298851</v>
      </c>
      <c r="E32" s="548">
        <f t="shared" si="7"/>
        <v>0.5271966527196653</v>
      </c>
      <c r="F32" s="189">
        <f t="shared" si="7"/>
        <v>0.4620938628158845</v>
      </c>
      <c r="G32" s="190">
        <f t="shared" si="7"/>
        <v>0.7820069204152249</v>
      </c>
      <c r="H32" s="190">
        <f t="shared" si="7"/>
        <v>0.49224806201550386</v>
      </c>
      <c r="I32" s="728">
        <f t="shared" si="7"/>
        <v>0.5962732919254659</v>
      </c>
      <c r="J32" s="238">
        <f t="shared" si="7"/>
        <v>0.8033033033033034</v>
      </c>
      <c r="K32" s="554">
        <f t="shared" si="7"/>
        <v>0.7125091441111924</v>
      </c>
      <c r="L32" s="555">
        <f t="shared" si="7"/>
        <v>0.6416219439475251</v>
      </c>
      <c r="M32" s="140">
        <f t="shared" si="7"/>
        <v>0.48442437923250564</v>
      </c>
      <c r="N32" s="141">
        <f t="shared" si="7"/>
        <v>0.7573175250092627</v>
      </c>
      <c r="O32" s="141">
        <f t="shared" si="7"/>
        <v>0.552158273381295</v>
      </c>
      <c r="P32" s="239">
        <f t="shared" si="7"/>
        <v>0.6361705355788196</v>
      </c>
      <c r="Q32" s="730">
        <f t="shared" si="7"/>
        <v>0.645030425963489</v>
      </c>
      <c r="R32" s="731">
        <f aca="true" t="shared" si="8" ref="R32:W37">R6/R$27</f>
        <v>0.5377033021192705</v>
      </c>
      <c r="S32" s="732">
        <f t="shared" si="8"/>
        <v>0.4704595185995623</v>
      </c>
      <c r="T32" s="731">
        <f t="shared" si="8"/>
        <v>0.5686032138442522</v>
      </c>
      <c r="U32" s="733">
        <f t="shared" si="8"/>
        <v>0.5906023494126469</v>
      </c>
      <c r="V32" s="733">
        <f t="shared" si="8"/>
        <v>0.5165409170052235</v>
      </c>
      <c r="W32" s="733">
        <f t="shared" si="8"/>
        <v>0.5563314086209211</v>
      </c>
    </row>
    <row r="33" spans="1:23" ht="23.25" customHeight="1">
      <c r="A33" s="933" t="s">
        <v>150</v>
      </c>
      <c r="B33" s="979"/>
      <c r="C33" s="735">
        <f aca="true" t="shared" si="9" ref="C33:R37">C7/C$27</f>
        <v>0.1826086956521739</v>
      </c>
      <c r="D33" s="547">
        <f t="shared" si="9"/>
        <v>0.1839080459770115</v>
      </c>
      <c r="E33" s="549">
        <f t="shared" si="9"/>
        <v>0.17154811715481172</v>
      </c>
      <c r="F33" s="191">
        <f t="shared" si="9"/>
        <v>0.18411552346570398</v>
      </c>
      <c r="G33" s="192">
        <f>G7/G$27</f>
        <v>0.18339100346020762</v>
      </c>
      <c r="H33" s="192">
        <f t="shared" si="9"/>
        <v>0.17829457364341086</v>
      </c>
      <c r="I33" s="735">
        <f t="shared" si="9"/>
        <v>0.18012422360248448</v>
      </c>
      <c r="J33" s="270">
        <f t="shared" si="9"/>
        <v>0.1726726726726727</v>
      </c>
      <c r="K33" s="556">
        <f t="shared" si="9"/>
        <v>0.2231163130943672</v>
      </c>
      <c r="L33" s="557">
        <f t="shared" si="9"/>
        <v>0.18127608825283237</v>
      </c>
      <c r="M33" s="131">
        <f t="shared" si="9"/>
        <v>0.12641083521444696</v>
      </c>
      <c r="N33" s="132">
        <f>N7/N$27</f>
        <v>0.19822156354205264</v>
      </c>
      <c r="O33" s="132">
        <f t="shared" si="9"/>
        <v>0.1500513874614594</v>
      </c>
      <c r="P33" s="271">
        <f t="shared" si="9"/>
        <v>0.16977696859353666</v>
      </c>
      <c r="Q33" s="737">
        <f t="shared" si="9"/>
        <v>0.21805273833671404</v>
      </c>
      <c r="R33" s="64">
        <f t="shared" si="9"/>
        <v>0.19960571710202069</v>
      </c>
      <c r="S33" s="551">
        <f t="shared" si="8"/>
        <v>0.21225382932166298</v>
      </c>
      <c r="T33" s="64">
        <f t="shared" si="8"/>
        <v>0.23733003708281827</v>
      </c>
      <c r="U33" s="65">
        <f t="shared" si="8"/>
        <v>0.20869782554361407</v>
      </c>
      <c r="V33" s="65">
        <f t="shared" si="8"/>
        <v>0.2240278583865351</v>
      </c>
      <c r="W33" s="65">
        <f t="shared" si="8"/>
        <v>0.21579159393044176</v>
      </c>
    </row>
    <row r="34" spans="1:23" ht="23.25" customHeight="1">
      <c r="A34" s="933" t="s">
        <v>151</v>
      </c>
      <c r="B34" s="979"/>
      <c r="C34" s="728">
        <f t="shared" si="9"/>
        <v>0.008695652173913044</v>
      </c>
      <c r="D34" s="546">
        <f t="shared" si="9"/>
        <v>0.011494252873563218</v>
      </c>
      <c r="E34" s="548">
        <f t="shared" si="9"/>
        <v>0.04602510460251046</v>
      </c>
      <c r="F34" s="189">
        <f t="shared" si="9"/>
        <v>0.05776173285198556</v>
      </c>
      <c r="G34" s="190">
        <f>G8/G$27</f>
        <v>0.010380622837370242</v>
      </c>
      <c r="H34" s="190">
        <f t="shared" si="9"/>
        <v>0.05232558139534884</v>
      </c>
      <c r="I34" s="728">
        <f t="shared" si="9"/>
        <v>0.037267080745341616</v>
      </c>
      <c r="J34" s="238">
        <f t="shared" si="9"/>
        <v>0.005255255255255256</v>
      </c>
      <c r="K34" s="554">
        <f t="shared" si="9"/>
        <v>-0.061448427212874905</v>
      </c>
      <c r="L34" s="555">
        <f t="shared" si="9"/>
        <v>-0.022063208109719734</v>
      </c>
      <c r="M34" s="140">
        <f t="shared" si="9"/>
        <v>-0.03702031602708803</v>
      </c>
      <c r="N34" s="141">
        <f>N8/N$27</f>
        <v>-0.028529084846239353</v>
      </c>
      <c r="O34" s="141">
        <f t="shared" si="9"/>
        <v>-0.03057553956834532</v>
      </c>
      <c r="P34" s="239">
        <f t="shared" si="9"/>
        <v>-0.02973752086178122</v>
      </c>
      <c r="Q34" s="739">
        <f t="shared" si="9"/>
        <v>-0.014198782961460448</v>
      </c>
      <c r="R34" s="60">
        <f t="shared" si="9"/>
        <v>-0.02119270576638738</v>
      </c>
      <c r="S34" s="550">
        <f t="shared" si="8"/>
        <v>0.013676148796498906</v>
      </c>
      <c r="T34" s="60">
        <f t="shared" si="8"/>
        <v>-0.02595797280593325</v>
      </c>
      <c r="U34" s="61">
        <f t="shared" si="8"/>
        <v>-0.017745563609097723</v>
      </c>
      <c r="V34" s="61">
        <f t="shared" si="8"/>
        <v>-0.004933255948926293</v>
      </c>
      <c r="W34" s="61">
        <f t="shared" si="8"/>
        <v>-0.011816838995568686</v>
      </c>
    </row>
    <row r="35" spans="1:23" ht="23.25" customHeight="1">
      <c r="A35" s="933" t="s">
        <v>152</v>
      </c>
      <c r="B35" s="979"/>
      <c r="C35" s="728">
        <f t="shared" si="9"/>
        <v>-0.2608695652173913</v>
      </c>
      <c r="D35" s="546">
        <f t="shared" si="9"/>
        <v>0.028735632183908046</v>
      </c>
      <c r="E35" s="548">
        <f t="shared" si="9"/>
        <v>0.13389121338912133</v>
      </c>
      <c r="F35" s="189">
        <f t="shared" si="9"/>
        <v>0.19133574007220217</v>
      </c>
      <c r="G35" s="190">
        <f>G9/G$27</f>
        <v>-0.08650519031141868</v>
      </c>
      <c r="H35" s="190">
        <f t="shared" si="9"/>
        <v>0.16472868217054262</v>
      </c>
      <c r="I35" s="728">
        <f t="shared" si="9"/>
        <v>0.07453416149068323</v>
      </c>
      <c r="J35" s="238">
        <f t="shared" si="9"/>
        <v>-0.13963963963963966</v>
      </c>
      <c r="K35" s="554">
        <f t="shared" si="9"/>
        <v>-0.04242867593269933</v>
      </c>
      <c r="L35" s="555">
        <f t="shared" si="9"/>
        <v>-0.009540846750149073</v>
      </c>
      <c r="M35" s="140">
        <f t="shared" si="9"/>
        <v>0.31738148984198644</v>
      </c>
      <c r="N35" s="141">
        <f>N9/N$27</f>
        <v>-0.09040385327899224</v>
      </c>
      <c r="O35" s="141">
        <f t="shared" si="9"/>
        <v>0.17651593011305242</v>
      </c>
      <c r="P35" s="239">
        <f t="shared" si="9"/>
        <v>0.06721286602943408</v>
      </c>
      <c r="Q35" s="739">
        <f t="shared" si="9"/>
        <v>0.0060851926977687635</v>
      </c>
      <c r="R35" s="60">
        <f t="shared" si="9"/>
        <v>0.17841301133563334</v>
      </c>
      <c r="S35" s="741">
        <f t="shared" si="8"/>
        <v>0.06673960612691465</v>
      </c>
      <c r="T35" s="60">
        <f t="shared" si="8"/>
        <v>0.09085290482076637</v>
      </c>
      <c r="U35" s="61">
        <f t="shared" si="8"/>
        <v>0.09347663084228944</v>
      </c>
      <c r="V35" s="61">
        <f t="shared" si="8"/>
        <v>0.07806152060359837</v>
      </c>
      <c r="W35" s="61">
        <f t="shared" si="8"/>
        <v>0.08634349402443939</v>
      </c>
    </row>
    <row r="36" spans="1:23" ht="23.25" customHeight="1">
      <c r="A36" s="933" t="s">
        <v>153</v>
      </c>
      <c r="B36" s="979"/>
      <c r="C36" s="728">
        <f t="shared" si="9"/>
        <v>0.09565217391304348</v>
      </c>
      <c r="D36" s="546">
        <f t="shared" si="9"/>
        <v>0.10919540229885058</v>
      </c>
      <c r="E36" s="548">
        <f t="shared" si="9"/>
        <v>0.11297071129707113</v>
      </c>
      <c r="F36" s="189">
        <f t="shared" si="9"/>
        <v>0.10108303249097472</v>
      </c>
      <c r="G36" s="190">
        <f>G10/G$27</f>
        <v>0.10380622837370242</v>
      </c>
      <c r="H36" s="190">
        <f t="shared" si="9"/>
        <v>0.1065891472868217</v>
      </c>
      <c r="I36" s="728">
        <f t="shared" si="9"/>
        <v>0.10559006211180125</v>
      </c>
      <c r="J36" s="238">
        <f t="shared" si="9"/>
        <v>0.11636636636636638</v>
      </c>
      <c r="K36" s="554">
        <f t="shared" si="9"/>
        <v>0.1111923920994879</v>
      </c>
      <c r="L36" s="555">
        <f t="shared" si="9"/>
        <v>0.20095408467501488</v>
      </c>
      <c r="M36" s="140">
        <f t="shared" si="9"/>
        <v>0.0997742663656885</v>
      </c>
      <c r="N36" s="141">
        <f>N10/N$27</f>
        <v>0.1137458317895517</v>
      </c>
      <c r="O36" s="141">
        <f t="shared" si="9"/>
        <v>0.14337101747173692</v>
      </c>
      <c r="P36" s="239">
        <f t="shared" si="9"/>
        <v>0.1312395691093916</v>
      </c>
      <c r="Q36" s="739">
        <f t="shared" si="9"/>
        <v>0.11764705882352944</v>
      </c>
      <c r="R36" s="60">
        <f t="shared" si="9"/>
        <v>0.03351404632824051</v>
      </c>
      <c r="S36" s="551">
        <f t="shared" si="8"/>
        <v>0.16028446389496717</v>
      </c>
      <c r="T36" s="60">
        <f t="shared" si="8"/>
        <v>0.10444993819530282</v>
      </c>
      <c r="U36" s="61">
        <f t="shared" si="8"/>
        <v>0.07498125468632841</v>
      </c>
      <c r="V36" s="61">
        <f t="shared" si="8"/>
        <v>0.13406848520023218</v>
      </c>
      <c r="W36" s="61">
        <f t="shared" si="8"/>
        <v>0.10232308312071975</v>
      </c>
    </row>
    <row r="37" spans="1:23" ht="23.25" customHeight="1" thickBot="1">
      <c r="A37" s="992" t="s">
        <v>154</v>
      </c>
      <c r="B37" s="993"/>
      <c r="C37" s="781">
        <f t="shared" si="9"/>
        <v>0.008695652173913044</v>
      </c>
      <c r="D37" s="573">
        <f t="shared" si="9"/>
        <v>0.005747126436781609</v>
      </c>
      <c r="E37" s="574">
        <f t="shared" si="9"/>
        <v>0.008368200836820083</v>
      </c>
      <c r="F37" s="268">
        <f t="shared" si="9"/>
        <v>0.0036101083032490976</v>
      </c>
      <c r="G37" s="269">
        <f>G11/G$27</f>
        <v>0.006920415224913495</v>
      </c>
      <c r="H37" s="269">
        <f t="shared" si="9"/>
        <v>0.005813953488372093</v>
      </c>
      <c r="I37" s="781">
        <f t="shared" si="9"/>
        <v>0.006211180124223602</v>
      </c>
      <c r="J37" s="272">
        <f t="shared" si="9"/>
        <v>0.042042042042042045</v>
      </c>
      <c r="K37" s="575">
        <f t="shared" si="9"/>
        <v>0.057059253840526694</v>
      </c>
      <c r="L37" s="576">
        <f t="shared" si="9"/>
        <v>0.007751937984496122</v>
      </c>
      <c r="M37" s="142">
        <f t="shared" si="9"/>
        <v>0.009029345372460496</v>
      </c>
      <c r="N37" s="143">
        <f>N11/N$27</f>
        <v>0.049648017784364576</v>
      </c>
      <c r="O37" s="143">
        <f t="shared" si="9"/>
        <v>0.008478931140801645</v>
      </c>
      <c r="P37" s="273">
        <f t="shared" si="9"/>
        <v>0.025337581550599304</v>
      </c>
      <c r="Q37" s="782">
        <f t="shared" si="9"/>
        <v>0.02738336713995944</v>
      </c>
      <c r="R37" s="66">
        <f t="shared" si="9"/>
        <v>0.07195662888122227</v>
      </c>
      <c r="S37" s="577">
        <f t="shared" si="8"/>
        <v>0.07658643326039387</v>
      </c>
      <c r="T37" s="66">
        <f t="shared" si="8"/>
        <v>0.024721878862793572</v>
      </c>
      <c r="U37" s="67">
        <f t="shared" si="8"/>
        <v>0.04998750312421894</v>
      </c>
      <c r="V37" s="67">
        <f t="shared" si="8"/>
        <v>0.05223447475333721</v>
      </c>
      <c r="W37" s="67">
        <f t="shared" si="8"/>
        <v>0.05102725929904659</v>
      </c>
    </row>
    <row r="38" s="40" customFormat="1" ht="20.25" customHeight="1">
      <c r="A38" s="71"/>
    </row>
  </sheetData>
  <mergeCells count="49">
    <mergeCell ref="H24:I24"/>
    <mergeCell ref="A34:B34"/>
    <mergeCell ref="H21:I21"/>
    <mergeCell ref="H22:I22"/>
    <mergeCell ref="H23:I23"/>
    <mergeCell ref="H25:I25"/>
    <mergeCell ref="C28:I28"/>
    <mergeCell ref="C29:I29"/>
    <mergeCell ref="A28:B28"/>
    <mergeCell ref="A30:B30"/>
    <mergeCell ref="A35:B35"/>
    <mergeCell ref="A36:B36"/>
    <mergeCell ref="A37:B37"/>
    <mergeCell ref="Q30:W30"/>
    <mergeCell ref="A31:B31"/>
    <mergeCell ref="A32:B32"/>
    <mergeCell ref="A33:B33"/>
    <mergeCell ref="Q28:W28"/>
    <mergeCell ref="A29:B29"/>
    <mergeCell ref="Q29:W29"/>
    <mergeCell ref="J28:P28"/>
    <mergeCell ref="J29:P29"/>
    <mergeCell ref="H19:I19"/>
    <mergeCell ref="H20:I20"/>
    <mergeCell ref="A13:B13"/>
    <mergeCell ref="H17:I17"/>
    <mergeCell ref="H18:I18"/>
    <mergeCell ref="J15:P15"/>
    <mergeCell ref="J16:P16"/>
    <mergeCell ref="Q15:W15"/>
    <mergeCell ref="H16:I16"/>
    <mergeCell ref="Q16:W16"/>
    <mergeCell ref="A12:B12"/>
    <mergeCell ref="Q4:W4"/>
    <mergeCell ref="A5:B5"/>
    <mergeCell ref="A6:B6"/>
    <mergeCell ref="A7:B7"/>
    <mergeCell ref="A4:B4"/>
    <mergeCell ref="A8:B8"/>
    <mergeCell ref="A9:B9"/>
    <mergeCell ref="A10:B10"/>
    <mergeCell ref="A11:B11"/>
    <mergeCell ref="Q2:W2"/>
    <mergeCell ref="A3:B3"/>
    <mergeCell ref="Q3:W3"/>
    <mergeCell ref="J2:P2"/>
    <mergeCell ref="J3:P3"/>
    <mergeCell ref="C2:I2"/>
    <mergeCell ref="C3:I3"/>
  </mergeCells>
  <printOptions/>
  <pageMargins left="0.29" right="0.2" top="0.69" bottom="0.44" header="0.512" footer="0.512"/>
  <pageSetup horizontalDpi="600" verticalDpi="600" orientation="landscape" paperSize="9" scale="70" r:id="rId2"/>
  <headerFooter alignWithMargins="0">
    <oddFooter>&amp;C&amp;P / &amp;N</oddFooter>
  </headerFooter>
  <drawing r:id="rId1"/>
</worksheet>
</file>

<file path=xl/worksheets/sheet13.xml><?xml version="1.0" encoding="utf-8"?>
<worksheet xmlns="http://schemas.openxmlformats.org/spreadsheetml/2006/main" xmlns:r="http://schemas.openxmlformats.org/officeDocument/2006/relationships">
  <dimension ref="A1:R40"/>
  <sheetViews>
    <sheetView zoomScale="70" zoomScaleNormal="70" workbookViewId="0" topLeftCell="A1">
      <selection activeCell="A1" sqref="A1"/>
    </sheetView>
  </sheetViews>
  <sheetFormatPr defaultColWidth="9.00390625" defaultRowHeight="13.5"/>
  <cols>
    <col min="1" max="2" width="8.625" style="588" customWidth="1"/>
    <col min="3" max="7" width="22.50390625" style="588" customWidth="1"/>
    <col min="8" max="8" width="4.875" style="588" customWidth="1"/>
    <col min="9" max="10" width="8.125" style="588" customWidth="1"/>
    <col min="11" max="13" width="22.125" style="643" customWidth="1"/>
    <col min="14" max="17" width="8.625" style="588" customWidth="1"/>
    <col min="18" max="16384" width="9.00390625" style="588" customWidth="1"/>
  </cols>
  <sheetData>
    <row r="1" spans="1:16" ht="14.25" thickBot="1">
      <c r="A1" s="585"/>
      <c r="B1" s="585"/>
      <c r="C1" s="585"/>
      <c r="D1" s="585"/>
      <c r="E1" s="585"/>
      <c r="F1" s="585"/>
      <c r="G1" s="586" t="s">
        <v>228</v>
      </c>
      <c r="H1" s="585"/>
      <c r="I1" s="585"/>
      <c r="J1" s="585"/>
      <c r="K1" s="587"/>
      <c r="L1" s="587"/>
      <c r="M1" s="586" t="s">
        <v>42</v>
      </c>
      <c r="N1" s="585"/>
      <c r="O1" s="585"/>
      <c r="P1" s="585"/>
    </row>
    <row r="2" spans="1:18" ht="16.5" customHeight="1">
      <c r="A2" s="589"/>
      <c r="B2" s="590"/>
      <c r="C2" s="584" t="s">
        <v>243</v>
      </c>
      <c r="D2" s="591" t="s">
        <v>244</v>
      </c>
      <c r="E2" s="592" t="s">
        <v>248</v>
      </c>
      <c r="F2" s="593" t="s">
        <v>246</v>
      </c>
      <c r="G2" s="594" t="s">
        <v>250</v>
      </c>
      <c r="H2" s="595"/>
      <c r="I2" s="589"/>
      <c r="J2" s="590"/>
      <c r="K2" s="584" t="s">
        <v>243</v>
      </c>
      <c r="L2" s="591" t="s">
        <v>244</v>
      </c>
      <c r="M2" s="593" t="s">
        <v>246</v>
      </c>
      <c r="N2" s="595"/>
      <c r="O2" s="595"/>
      <c r="P2" s="595"/>
      <c r="Q2" s="596"/>
      <c r="R2" s="596"/>
    </row>
    <row r="3" spans="1:18" ht="15.75" customHeight="1">
      <c r="A3" s="945" t="s">
        <v>224</v>
      </c>
      <c r="B3" s="946"/>
      <c r="C3" s="597" t="s">
        <v>226</v>
      </c>
      <c r="D3" s="598" t="s">
        <v>227</v>
      </c>
      <c r="E3" s="583" t="s">
        <v>249</v>
      </c>
      <c r="F3" s="599" t="s">
        <v>227</v>
      </c>
      <c r="G3" s="600" t="s">
        <v>251</v>
      </c>
      <c r="H3" s="595"/>
      <c r="I3" s="945" t="s">
        <v>224</v>
      </c>
      <c r="J3" s="946"/>
      <c r="K3" s="597" t="s">
        <v>226</v>
      </c>
      <c r="L3" s="598" t="s">
        <v>227</v>
      </c>
      <c r="M3" s="599" t="s">
        <v>227</v>
      </c>
      <c r="N3" s="595"/>
      <c r="O3" s="595"/>
      <c r="P3" s="595"/>
      <c r="Q3" s="596"/>
      <c r="R3" s="596"/>
    </row>
    <row r="4" spans="1:18" ht="9.75" customHeight="1" thickBot="1">
      <c r="A4" s="601"/>
      <c r="B4" s="602"/>
      <c r="C4" s="582"/>
      <c r="D4" s="603"/>
      <c r="E4" s="604"/>
      <c r="F4" s="605"/>
      <c r="G4" s="606"/>
      <c r="H4" s="607"/>
      <c r="I4" s="608"/>
      <c r="J4" s="609"/>
      <c r="K4" s="582"/>
      <c r="L4" s="603"/>
      <c r="M4" s="605"/>
      <c r="N4" s="610"/>
      <c r="O4" s="610"/>
      <c r="P4" s="610"/>
      <c r="Q4" s="596"/>
      <c r="R4" s="596"/>
    </row>
    <row r="5" spans="1:18" ht="21" customHeight="1" thickBot="1">
      <c r="A5" s="934" t="s">
        <v>252</v>
      </c>
      <c r="B5" s="987"/>
      <c r="C5" s="611" t="s">
        <v>232</v>
      </c>
      <c r="D5" s="111" t="s">
        <v>233</v>
      </c>
      <c r="E5" s="12" t="s">
        <v>234</v>
      </c>
      <c r="F5" s="205" t="s">
        <v>233</v>
      </c>
      <c r="G5" s="451" t="s">
        <v>234</v>
      </c>
      <c r="H5" s="607"/>
      <c r="I5" s="934" t="s">
        <v>225</v>
      </c>
      <c r="J5" s="987"/>
      <c r="K5" s="612" t="s">
        <v>232</v>
      </c>
      <c r="L5" s="326" t="s">
        <v>233</v>
      </c>
      <c r="M5" s="4" t="s">
        <v>233</v>
      </c>
      <c r="N5" s="607"/>
      <c r="O5" s="607"/>
      <c r="P5" s="607"/>
      <c r="Q5" s="596"/>
      <c r="R5" s="596"/>
    </row>
    <row r="6" spans="1:18" ht="23.25" customHeight="1" thickTop="1">
      <c r="A6" s="996" t="s">
        <v>203</v>
      </c>
      <c r="B6" s="997"/>
      <c r="C6" s="417">
        <v>200</v>
      </c>
      <c r="D6" s="908">
        <v>184.6</v>
      </c>
      <c r="E6" s="615">
        <v>1.0834236186348862</v>
      </c>
      <c r="F6" s="828">
        <v>166.5</v>
      </c>
      <c r="G6" s="616">
        <v>1.1087087087087086</v>
      </c>
      <c r="H6" s="617"/>
      <c r="I6" s="613" t="s">
        <v>208</v>
      </c>
      <c r="J6" s="614"/>
      <c r="K6" s="618">
        <v>0.36036036036036034</v>
      </c>
      <c r="L6" s="619">
        <v>0.36554455445544554</v>
      </c>
      <c r="M6" s="620">
        <v>0.33677184466019416</v>
      </c>
      <c r="N6" s="621"/>
      <c r="O6" s="621"/>
      <c r="P6" s="621"/>
      <c r="Q6" s="596"/>
      <c r="R6" s="596"/>
    </row>
    <row r="7" spans="1:18" ht="23.25" customHeight="1">
      <c r="A7" s="998" t="s">
        <v>209</v>
      </c>
      <c r="B7" s="999"/>
      <c r="C7" s="424">
        <v>90</v>
      </c>
      <c r="D7" s="409">
        <v>78.4</v>
      </c>
      <c r="E7" s="624">
        <v>1.1479591836734693</v>
      </c>
      <c r="F7" s="895">
        <v>78.5</v>
      </c>
      <c r="G7" s="625">
        <v>0.9987261146496816</v>
      </c>
      <c r="H7" s="617"/>
      <c r="I7" s="622" t="s">
        <v>92</v>
      </c>
      <c r="J7" s="623"/>
      <c r="K7" s="618">
        <v>0.16216216216216217</v>
      </c>
      <c r="L7" s="626">
        <v>0.15524752475247525</v>
      </c>
      <c r="M7" s="627">
        <v>0.15877831715210355</v>
      </c>
      <c r="N7" s="621"/>
      <c r="O7" s="621"/>
      <c r="P7" s="621"/>
      <c r="Q7" s="596"/>
      <c r="R7" s="596"/>
    </row>
    <row r="8" spans="1:18" ht="23.25" customHeight="1">
      <c r="A8" s="998" t="s">
        <v>94</v>
      </c>
      <c r="B8" s="999"/>
      <c r="C8" s="417">
        <v>70</v>
      </c>
      <c r="D8" s="908">
        <v>66.6</v>
      </c>
      <c r="E8" s="624">
        <v>1.0510510510510511</v>
      </c>
      <c r="F8" s="838">
        <v>64.2</v>
      </c>
      <c r="G8" s="625">
        <v>1.0373831775700932</v>
      </c>
      <c r="H8" s="617"/>
      <c r="I8" s="622" t="s">
        <v>210</v>
      </c>
      <c r="J8" s="623"/>
      <c r="K8" s="618">
        <v>0.12612612612612611</v>
      </c>
      <c r="L8" s="619">
        <v>0.13188118811881186</v>
      </c>
      <c r="M8" s="628">
        <v>0.12985436893203883</v>
      </c>
      <c r="N8" s="621"/>
      <c r="O8" s="621"/>
      <c r="P8" s="621"/>
      <c r="Q8" s="596"/>
      <c r="R8" s="596"/>
    </row>
    <row r="9" spans="1:18" ht="23.25" customHeight="1">
      <c r="A9" s="998" t="s">
        <v>211</v>
      </c>
      <c r="B9" s="999"/>
      <c r="C9" s="417">
        <v>36</v>
      </c>
      <c r="D9" s="908">
        <v>39.5</v>
      </c>
      <c r="E9" s="624">
        <v>0.9113924050632911</v>
      </c>
      <c r="F9" s="838">
        <v>52.8</v>
      </c>
      <c r="G9" s="625">
        <v>0.7481060606060607</v>
      </c>
      <c r="H9" s="617"/>
      <c r="I9" s="622" t="s">
        <v>212</v>
      </c>
      <c r="J9" s="623"/>
      <c r="K9" s="618">
        <v>0.06486486486486487</v>
      </c>
      <c r="L9" s="619">
        <v>0.07821782178217822</v>
      </c>
      <c r="M9" s="628">
        <v>0.10679611650485436</v>
      </c>
      <c r="N9" s="621"/>
      <c r="O9" s="621"/>
      <c r="P9" s="621"/>
      <c r="Q9" s="596"/>
      <c r="R9" s="596"/>
    </row>
    <row r="10" spans="1:18" ht="23.25" customHeight="1">
      <c r="A10" s="998" t="s">
        <v>213</v>
      </c>
      <c r="B10" s="999"/>
      <c r="C10" s="417">
        <v>40</v>
      </c>
      <c r="D10" s="908">
        <v>33.5</v>
      </c>
      <c r="E10" s="624">
        <v>1.1940298507462686</v>
      </c>
      <c r="F10" s="838">
        <v>26.9</v>
      </c>
      <c r="G10" s="625">
        <v>1.2453531598513012</v>
      </c>
      <c r="H10" s="617"/>
      <c r="I10" s="622" t="s">
        <v>143</v>
      </c>
      <c r="J10" s="623"/>
      <c r="K10" s="618">
        <v>0.07207207207207207</v>
      </c>
      <c r="L10" s="619">
        <v>0.06633663366336634</v>
      </c>
      <c r="M10" s="628">
        <v>0.05440938511326861</v>
      </c>
      <c r="N10" s="621"/>
      <c r="O10" s="621"/>
      <c r="P10" s="621"/>
      <c r="Q10" s="596"/>
      <c r="R10" s="596"/>
    </row>
    <row r="11" spans="1:18" ht="23.25" customHeight="1" thickBot="1">
      <c r="A11" s="1000" t="s">
        <v>206</v>
      </c>
      <c r="B11" s="1001"/>
      <c r="C11" s="572">
        <v>119</v>
      </c>
      <c r="D11" s="413">
        <v>102.4</v>
      </c>
      <c r="E11" s="629">
        <v>1.162109375</v>
      </c>
      <c r="F11" s="916">
        <v>105.5</v>
      </c>
      <c r="G11" s="630">
        <v>0.9706161137440759</v>
      </c>
      <c r="H11" s="617"/>
      <c r="I11" s="631" t="s">
        <v>206</v>
      </c>
      <c r="J11" s="632"/>
      <c r="K11" s="633">
        <v>0.21441441441441442</v>
      </c>
      <c r="L11" s="634">
        <v>0.20277227722772279</v>
      </c>
      <c r="M11" s="635">
        <v>0.21338996763754045</v>
      </c>
      <c r="N11" s="621"/>
      <c r="O11" s="621"/>
      <c r="P11" s="621"/>
      <c r="Q11" s="596"/>
      <c r="R11" s="596"/>
    </row>
    <row r="12" spans="1:18" ht="23.25" customHeight="1" thickBot="1" thickTop="1">
      <c r="A12" s="1002" t="s">
        <v>207</v>
      </c>
      <c r="B12" s="1003"/>
      <c r="C12" s="909">
        <v>555</v>
      </c>
      <c r="D12" s="910">
        <v>505</v>
      </c>
      <c r="E12" s="638">
        <v>1.099009900990099</v>
      </c>
      <c r="F12" s="917">
        <v>494.4</v>
      </c>
      <c r="G12" s="639">
        <v>1.0214401294498383</v>
      </c>
      <c r="H12" s="617"/>
      <c r="I12" s="636" t="s">
        <v>207</v>
      </c>
      <c r="J12" s="637"/>
      <c r="K12" s="640">
        <v>1</v>
      </c>
      <c r="L12" s="641">
        <v>1</v>
      </c>
      <c r="M12" s="663">
        <v>1</v>
      </c>
      <c r="N12" s="621"/>
      <c r="O12" s="621"/>
      <c r="P12" s="621"/>
      <c r="Q12" s="596"/>
      <c r="R12" s="596"/>
    </row>
    <row r="13" spans="5:17" ht="17.25" customHeight="1">
      <c r="E13" s="642"/>
      <c r="G13" s="642"/>
      <c r="N13" s="642"/>
      <c r="O13" s="642"/>
      <c r="P13" s="642"/>
      <c r="Q13" s="644"/>
    </row>
    <row r="14" spans="5:17" ht="17.25" customHeight="1">
      <c r="E14" s="642"/>
      <c r="G14" s="642"/>
      <c r="N14" s="642"/>
      <c r="O14" s="642"/>
      <c r="P14" s="642"/>
      <c r="Q14" s="644"/>
    </row>
    <row r="15" spans="1:16" ht="14.25" thickBot="1">
      <c r="A15" s="585"/>
      <c r="B15" s="585"/>
      <c r="C15" s="585"/>
      <c r="D15" s="585"/>
      <c r="E15" s="585"/>
      <c r="F15" s="585"/>
      <c r="G15" s="586" t="s">
        <v>228</v>
      </c>
      <c r="H15" s="585"/>
      <c r="I15" s="585"/>
      <c r="J15" s="585"/>
      <c r="K15" s="587"/>
      <c r="L15" s="587"/>
      <c r="M15" s="586" t="s">
        <v>231</v>
      </c>
      <c r="N15" s="585"/>
      <c r="O15" s="585"/>
      <c r="P15" s="585"/>
    </row>
    <row r="16" spans="1:18" ht="16.5" customHeight="1">
      <c r="A16" s="589"/>
      <c r="B16" s="590"/>
      <c r="C16" s="584" t="s">
        <v>243</v>
      </c>
      <c r="D16" s="591" t="s">
        <v>244</v>
      </c>
      <c r="E16" s="592" t="s">
        <v>248</v>
      </c>
      <c r="F16" s="593" t="s">
        <v>246</v>
      </c>
      <c r="G16" s="594" t="s">
        <v>250</v>
      </c>
      <c r="H16" s="595"/>
      <c r="I16" s="589"/>
      <c r="J16" s="590"/>
      <c r="K16" s="584" t="s">
        <v>243</v>
      </c>
      <c r="L16" s="591" t="s">
        <v>244</v>
      </c>
      <c r="M16" s="593" t="s">
        <v>246</v>
      </c>
      <c r="N16" s="595"/>
      <c r="O16" s="595"/>
      <c r="P16" s="595"/>
      <c r="Q16" s="596"/>
      <c r="R16" s="596"/>
    </row>
    <row r="17" spans="1:18" ht="15.75" customHeight="1">
      <c r="A17" s="945" t="s">
        <v>229</v>
      </c>
      <c r="B17" s="946"/>
      <c r="C17" s="597" t="s">
        <v>226</v>
      </c>
      <c r="D17" s="598" t="s">
        <v>227</v>
      </c>
      <c r="E17" s="583" t="s">
        <v>249</v>
      </c>
      <c r="F17" s="599" t="s">
        <v>227</v>
      </c>
      <c r="G17" s="600" t="s">
        <v>251</v>
      </c>
      <c r="H17" s="595"/>
      <c r="I17" s="945" t="s">
        <v>229</v>
      </c>
      <c r="J17" s="946"/>
      <c r="K17" s="597" t="s">
        <v>226</v>
      </c>
      <c r="L17" s="598" t="s">
        <v>227</v>
      </c>
      <c r="M17" s="599" t="s">
        <v>227</v>
      </c>
      <c r="N17" s="595"/>
      <c r="O17" s="595"/>
      <c r="P17" s="595"/>
      <c r="Q17" s="596"/>
      <c r="R17" s="596"/>
    </row>
    <row r="18" spans="1:18" ht="9.75" customHeight="1" thickBot="1">
      <c r="A18" s="601"/>
      <c r="B18" s="602"/>
      <c r="C18" s="582"/>
      <c r="D18" s="603"/>
      <c r="E18" s="604"/>
      <c r="F18" s="605"/>
      <c r="G18" s="606"/>
      <c r="H18" s="607"/>
      <c r="I18" s="608"/>
      <c r="J18" s="609"/>
      <c r="K18" s="582"/>
      <c r="L18" s="603"/>
      <c r="M18" s="605"/>
      <c r="N18" s="610"/>
      <c r="O18" s="610"/>
      <c r="P18" s="610"/>
      <c r="Q18" s="596"/>
      <c r="R18" s="596"/>
    </row>
    <row r="19" spans="1:18" ht="21" customHeight="1" thickBot="1">
      <c r="A19" s="934" t="s">
        <v>252</v>
      </c>
      <c r="B19" s="987"/>
      <c r="C19" s="611" t="s">
        <v>232</v>
      </c>
      <c r="D19" s="111" t="s">
        <v>233</v>
      </c>
      <c r="E19" s="12" t="s">
        <v>234</v>
      </c>
      <c r="F19" s="205" t="s">
        <v>233</v>
      </c>
      <c r="G19" s="451" t="s">
        <v>234</v>
      </c>
      <c r="H19" s="607"/>
      <c r="I19" s="934" t="s">
        <v>225</v>
      </c>
      <c r="J19" s="987"/>
      <c r="K19" s="612" t="s">
        <v>232</v>
      </c>
      <c r="L19" s="326" t="s">
        <v>233</v>
      </c>
      <c r="M19" s="4" t="s">
        <v>233</v>
      </c>
      <c r="N19" s="607"/>
      <c r="O19" s="607"/>
      <c r="P19" s="607"/>
      <c r="Q19" s="596"/>
      <c r="R19" s="596"/>
    </row>
    <row r="20" spans="1:18" ht="23.25" customHeight="1" thickTop="1">
      <c r="A20" s="996" t="s">
        <v>203</v>
      </c>
      <c r="B20" s="997"/>
      <c r="C20" s="420">
        <v>110</v>
      </c>
      <c r="D20" s="908">
        <v>102.2</v>
      </c>
      <c r="E20" s="645">
        <v>1.076320939334638</v>
      </c>
      <c r="F20" s="828">
        <v>87.9</v>
      </c>
      <c r="G20" s="616">
        <v>1.1626848691695109</v>
      </c>
      <c r="H20" s="617"/>
      <c r="I20" s="613" t="s">
        <v>214</v>
      </c>
      <c r="J20" s="614"/>
      <c r="K20" s="618">
        <v>0.24444444444444444</v>
      </c>
      <c r="L20" s="619">
        <v>0.24860131354901488</v>
      </c>
      <c r="M20" s="646">
        <v>0.23502673796791446</v>
      </c>
      <c r="N20" s="621"/>
      <c r="O20" s="621"/>
      <c r="P20" s="621"/>
      <c r="Q20" s="596"/>
      <c r="R20" s="596"/>
    </row>
    <row r="21" spans="1:18" ht="23.25" customHeight="1">
      <c r="A21" s="998" t="s">
        <v>215</v>
      </c>
      <c r="B21" s="999"/>
      <c r="C21" s="407">
        <v>120</v>
      </c>
      <c r="D21" s="409">
        <v>71.8</v>
      </c>
      <c r="E21" s="647">
        <v>1.6713091922005572</v>
      </c>
      <c r="F21" s="895">
        <v>90.6</v>
      </c>
      <c r="G21" s="625">
        <v>0.7924944812362031</v>
      </c>
      <c r="H21" s="617"/>
      <c r="I21" s="622" t="s">
        <v>216</v>
      </c>
      <c r="J21" s="623"/>
      <c r="K21" s="648">
        <v>0.26666666666666666</v>
      </c>
      <c r="L21" s="626">
        <v>0.17465336900997325</v>
      </c>
      <c r="M21" s="649">
        <v>0.2422459893048128</v>
      </c>
      <c r="N21" s="621"/>
      <c r="O21" s="621"/>
      <c r="P21" s="621"/>
      <c r="Q21" s="596"/>
      <c r="R21" s="596"/>
    </row>
    <row r="22" spans="1:18" ht="23.25" customHeight="1">
      <c r="A22" s="998" t="s">
        <v>217</v>
      </c>
      <c r="B22" s="999"/>
      <c r="C22" s="420">
        <v>90</v>
      </c>
      <c r="D22" s="908">
        <v>118.9</v>
      </c>
      <c r="E22" s="647">
        <v>0.7569386038687973</v>
      </c>
      <c r="F22" s="838">
        <v>75.5</v>
      </c>
      <c r="G22" s="625">
        <v>1.5748344370860927</v>
      </c>
      <c r="H22" s="617"/>
      <c r="I22" s="622" t="s">
        <v>217</v>
      </c>
      <c r="J22" s="623"/>
      <c r="K22" s="618">
        <v>0.2</v>
      </c>
      <c r="L22" s="619">
        <v>0.28922403308197525</v>
      </c>
      <c r="M22" s="650">
        <v>0.2018716577540107</v>
      </c>
      <c r="N22" s="621"/>
      <c r="O22" s="621"/>
      <c r="P22" s="621"/>
      <c r="Q22" s="596"/>
      <c r="R22" s="596"/>
    </row>
    <row r="23" spans="1:18" ht="23.25" customHeight="1">
      <c r="A23" s="998" t="s">
        <v>218</v>
      </c>
      <c r="B23" s="999"/>
      <c r="C23" s="420">
        <v>40</v>
      </c>
      <c r="D23" s="908">
        <v>43.2</v>
      </c>
      <c r="E23" s="647">
        <v>0.9259259259259258</v>
      </c>
      <c r="F23" s="838">
        <v>41.4</v>
      </c>
      <c r="G23" s="625">
        <v>1.0434782608695654</v>
      </c>
      <c r="H23" s="617"/>
      <c r="I23" s="622" t="s">
        <v>219</v>
      </c>
      <c r="J23" s="623"/>
      <c r="K23" s="618">
        <v>0.08888888888888889</v>
      </c>
      <c r="L23" s="619">
        <v>0.10508392118705913</v>
      </c>
      <c r="M23" s="650">
        <v>0.1106951871657754</v>
      </c>
      <c r="N23" s="621"/>
      <c r="O23" s="621"/>
      <c r="P23" s="621"/>
      <c r="Q23" s="596"/>
      <c r="R23" s="596"/>
    </row>
    <row r="24" spans="1:18" ht="23.25" customHeight="1">
      <c r="A24" s="998" t="s">
        <v>220</v>
      </c>
      <c r="B24" s="999"/>
      <c r="C24" s="420">
        <v>20</v>
      </c>
      <c r="D24" s="908">
        <v>14.7</v>
      </c>
      <c r="E24" s="647">
        <v>1.3605442176870748</v>
      </c>
      <c r="F24" s="838">
        <v>20.6</v>
      </c>
      <c r="G24" s="625">
        <v>0.7135922330097086</v>
      </c>
      <c r="H24" s="617"/>
      <c r="I24" s="622" t="s">
        <v>221</v>
      </c>
      <c r="J24" s="623"/>
      <c r="K24" s="618">
        <v>0.044444444444444446</v>
      </c>
      <c r="L24" s="619">
        <v>0.03575772318170761</v>
      </c>
      <c r="M24" s="650">
        <v>0.05508021390374332</v>
      </c>
      <c r="N24" s="621"/>
      <c r="O24" s="621"/>
      <c r="P24" s="621"/>
      <c r="Q24" s="596"/>
      <c r="R24" s="596"/>
    </row>
    <row r="25" spans="1:18" ht="23.25" customHeight="1" thickBot="1">
      <c r="A25" s="1000" t="s">
        <v>206</v>
      </c>
      <c r="B25" s="1001"/>
      <c r="C25" s="428">
        <v>70</v>
      </c>
      <c r="D25" s="911">
        <v>60.3</v>
      </c>
      <c r="E25" s="651">
        <v>1.1608623548922057</v>
      </c>
      <c r="F25" s="834">
        <v>58</v>
      </c>
      <c r="G25" s="630">
        <v>1.039655172413793</v>
      </c>
      <c r="H25" s="617"/>
      <c r="I25" s="631" t="s">
        <v>206</v>
      </c>
      <c r="J25" s="632"/>
      <c r="K25" s="652">
        <v>0.15555555555555556</v>
      </c>
      <c r="L25" s="653">
        <v>0.14667963999027</v>
      </c>
      <c r="M25" s="654">
        <v>0.15508021390374332</v>
      </c>
      <c r="N25" s="621"/>
      <c r="O25" s="621"/>
      <c r="P25" s="621"/>
      <c r="Q25" s="596"/>
      <c r="R25" s="596"/>
    </row>
    <row r="26" spans="1:18" ht="23.25" customHeight="1" thickBot="1" thickTop="1">
      <c r="A26" s="1002" t="s">
        <v>207</v>
      </c>
      <c r="B26" s="1003"/>
      <c r="C26" s="436">
        <v>450</v>
      </c>
      <c r="D26" s="912">
        <v>411.1</v>
      </c>
      <c r="E26" s="655">
        <v>1.0946241790318658</v>
      </c>
      <c r="F26" s="852">
        <v>374</v>
      </c>
      <c r="G26" s="639">
        <v>1.0991978609625668</v>
      </c>
      <c r="H26" s="617"/>
      <c r="I26" s="636" t="s">
        <v>207</v>
      </c>
      <c r="J26" s="637"/>
      <c r="K26" s="640">
        <v>1</v>
      </c>
      <c r="L26" s="641">
        <v>1</v>
      </c>
      <c r="M26" s="664">
        <v>1</v>
      </c>
      <c r="N26" s="621"/>
      <c r="O26" s="621"/>
      <c r="P26" s="621"/>
      <c r="Q26" s="596"/>
      <c r="R26" s="596"/>
    </row>
    <row r="27" ht="16.5" customHeight="1"/>
    <row r="28" ht="16.5" customHeight="1"/>
    <row r="29" spans="1:16" ht="14.25" thickBot="1">
      <c r="A29" s="585"/>
      <c r="B29" s="585"/>
      <c r="C29" s="585"/>
      <c r="D29" s="585"/>
      <c r="E29" s="585"/>
      <c r="F29" s="585"/>
      <c r="G29" s="586" t="s">
        <v>228</v>
      </c>
      <c r="H29" s="585"/>
      <c r="I29" s="585"/>
      <c r="J29" s="585"/>
      <c r="K29" s="587"/>
      <c r="L29" s="587"/>
      <c r="M29" s="586" t="s">
        <v>231</v>
      </c>
      <c r="N29" s="585"/>
      <c r="O29" s="585"/>
      <c r="P29" s="585"/>
    </row>
    <row r="30" spans="1:18" ht="16.5" customHeight="1">
      <c r="A30" s="589"/>
      <c r="B30" s="590"/>
      <c r="C30" s="584" t="s">
        <v>243</v>
      </c>
      <c r="D30" s="591" t="s">
        <v>244</v>
      </c>
      <c r="E30" s="592" t="s">
        <v>248</v>
      </c>
      <c r="F30" s="593" t="s">
        <v>246</v>
      </c>
      <c r="G30" s="594" t="s">
        <v>250</v>
      </c>
      <c r="H30" s="595"/>
      <c r="I30" s="589"/>
      <c r="J30" s="590"/>
      <c r="K30" s="584" t="s">
        <v>243</v>
      </c>
      <c r="L30" s="591" t="s">
        <v>244</v>
      </c>
      <c r="M30" s="593" t="s">
        <v>246</v>
      </c>
      <c r="N30" s="595"/>
      <c r="O30" s="595"/>
      <c r="P30" s="595"/>
      <c r="Q30" s="596"/>
      <c r="R30" s="596"/>
    </row>
    <row r="31" spans="1:18" ht="21.75" customHeight="1">
      <c r="A31" s="945" t="s">
        <v>230</v>
      </c>
      <c r="B31" s="946"/>
      <c r="C31" s="597" t="s">
        <v>226</v>
      </c>
      <c r="D31" s="598" t="s">
        <v>227</v>
      </c>
      <c r="E31" s="583" t="s">
        <v>249</v>
      </c>
      <c r="F31" s="599" t="s">
        <v>227</v>
      </c>
      <c r="G31" s="600" t="s">
        <v>251</v>
      </c>
      <c r="H31" s="595"/>
      <c r="I31" s="945" t="s">
        <v>63</v>
      </c>
      <c r="J31" s="946"/>
      <c r="K31" s="597" t="s">
        <v>226</v>
      </c>
      <c r="L31" s="598" t="s">
        <v>227</v>
      </c>
      <c r="M31" s="599" t="s">
        <v>227</v>
      </c>
      <c r="N31" s="595"/>
      <c r="O31" s="595"/>
      <c r="P31" s="595"/>
      <c r="Q31" s="596"/>
      <c r="R31" s="596"/>
    </row>
    <row r="32" spans="1:18" ht="9.75" customHeight="1" thickBot="1">
      <c r="A32" s="601"/>
      <c r="B32" s="602"/>
      <c r="C32" s="582"/>
      <c r="D32" s="603"/>
      <c r="E32" s="604"/>
      <c r="F32" s="605"/>
      <c r="G32" s="606"/>
      <c r="H32" s="607"/>
      <c r="I32" s="608"/>
      <c r="J32" s="609"/>
      <c r="K32" s="582"/>
      <c r="L32" s="603"/>
      <c r="M32" s="605"/>
      <c r="N32" s="610"/>
      <c r="O32" s="610"/>
      <c r="P32" s="610"/>
      <c r="Q32" s="596"/>
      <c r="R32" s="596"/>
    </row>
    <row r="33" spans="1:18" ht="21" customHeight="1" thickBot="1">
      <c r="A33" s="934" t="s">
        <v>252</v>
      </c>
      <c r="B33" s="987"/>
      <c r="C33" s="611" t="s">
        <v>232</v>
      </c>
      <c r="D33" s="111" t="s">
        <v>233</v>
      </c>
      <c r="E33" s="12" t="s">
        <v>234</v>
      </c>
      <c r="F33" s="205" t="s">
        <v>233</v>
      </c>
      <c r="G33" s="451" t="s">
        <v>234</v>
      </c>
      <c r="H33" s="607"/>
      <c r="I33" s="934" t="s">
        <v>225</v>
      </c>
      <c r="J33" s="987"/>
      <c r="K33" s="612" t="s">
        <v>232</v>
      </c>
      <c r="L33" s="326" t="s">
        <v>233</v>
      </c>
      <c r="M33" s="4" t="s">
        <v>233</v>
      </c>
      <c r="N33" s="607"/>
      <c r="O33" s="607"/>
      <c r="P33" s="607"/>
      <c r="Q33" s="596"/>
      <c r="R33" s="596"/>
    </row>
    <row r="34" spans="1:18" ht="23.25" customHeight="1" thickTop="1">
      <c r="A34" s="996" t="s">
        <v>203</v>
      </c>
      <c r="B34" s="997"/>
      <c r="C34" s="913"/>
      <c r="D34" s="908">
        <f>130.2-43</f>
        <v>87.19999999999999</v>
      </c>
      <c r="E34" s="656"/>
      <c r="F34" s="828">
        <v>76.4</v>
      </c>
      <c r="G34" s="616">
        <v>1.7041884816753925</v>
      </c>
      <c r="H34" s="617"/>
      <c r="I34" s="613" t="s">
        <v>203</v>
      </c>
      <c r="J34" s="614"/>
      <c r="K34" s="657"/>
      <c r="L34" s="619">
        <v>0.422315926046059</v>
      </c>
      <c r="M34" s="646">
        <v>0.26675977653631283</v>
      </c>
      <c r="N34" s="621"/>
      <c r="O34" s="621"/>
      <c r="P34" s="621"/>
      <c r="Q34" s="596"/>
      <c r="R34" s="596"/>
    </row>
    <row r="35" spans="1:18" ht="23.25" customHeight="1">
      <c r="A35" s="998" t="s">
        <v>204</v>
      </c>
      <c r="B35" s="999"/>
      <c r="C35" s="914"/>
      <c r="D35" s="409">
        <v>73.9</v>
      </c>
      <c r="E35" s="658"/>
      <c r="F35" s="895">
        <v>58</v>
      </c>
      <c r="G35" s="625">
        <v>1.274137931034483</v>
      </c>
      <c r="H35" s="617"/>
      <c r="I35" s="622" t="s">
        <v>204</v>
      </c>
      <c r="J35" s="623"/>
      <c r="K35" s="659"/>
      <c r="L35" s="626">
        <v>0.23970158936101202</v>
      </c>
      <c r="M35" s="649">
        <v>0.2025139664804469</v>
      </c>
      <c r="N35" s="621"/>
      <c r="O35" s="621"/>
      <c r="P35" s="621"/>
      <c r="Q35" s="596"/>
      <c r="R35" s="596"/>
    </row>
    <row r="36" spans="1:18" ht="23.25" customHeight="1">
      <c r="A36" s="998" t="s">
        <v>205</v>
      </c>
      <c r="B36" s="999"/>
      <c r="C36" s="913"/>
      <c r="D36" s="908">
        <v>57.3</v>
      </c>
      <c r="E36" s="658"/>
      <c r="F36" s="838">
        <v>32.7</v>
      </c>
      <c r="G36" s="625">
        <v>1.752293577981651</v>
      </c>
      <c r="H36" s="617"/>
      <c r="I36" s="622" t="s">
        <v>205</v>
      </c>
      <c r="J36" s="623"/>
      <c r="K36" s="657"/>
      <c r="L36" s="619">
        <v>0.1858579305870905</v>
      </c>
      <c r="M36" s="650">
        <v>0.11417597765363129</v>
      </c>
      <c r="N36" s="621"/>
      <c r="O36" s="621"/>
      <c r="P36" s="621"/>
      <c r="Q36" s="596"/>
      <c r="R36" s="596"/>
    </row>
    <row r="37" spans="1:18" ht="23.25" customHeight="1">
      <c r="A37" s="998" t="s">
        <v>222</v>
      </c>
      <c r="B37" s="999"/>
      <c r="C37" s="913"/>
      <c r="D37" s="908">
        <v>24.3</v>
      </c>
      <c r="E37" s="658"/>
      <c r="F37" s="838">
        <v>60.6</v>
      </c>
      <c r="G37" s="625">
        <v>0.400990099009901</v>
      </c>
      <c r="H37" s="617"/>
      <c r="I37" s="622" t="s">
        <v>222</v>
      </c>
      <c r="J37" s="623"/>
      <c r="K37" s="657"/>
      <c r="L37" s="619">
        <v>0.07881933181965618</v>
      </c>
      <c r="M37" s="650">
        <v>0.2115921787709497</v>
      </c>
      <c r="N37" s="621"/>
      <c r="O37" s="621"/>
      <c r="P37" s="621"/>
      <c r="Q37" s="596"/>
      <c r="R37" s="596"/>
    </row>
    <row r="38" spans="1:18" ht="23.25" customHeight="1">
      <c r="A38" s="998" t="s">
        <v>223</v>
      </c>
      <c r="B38" s="999"/>
      <c r="C38" s="913"/>
      <c r="D38" s="908">
        <v>11</v>
      </c>
      <c r="E38" s="658"/>
      <c r="F38" s="838">
        <v>7.4</v>
      </c>
      <c r="G38" s="625">
        <v>1.4864864864864864</v>
      </c>
      <c r="H38" s="617"/>
      <c r="I38" s="622" t="s">
        <v>223</v>
      </c>
      <c r="J38" s="623"/>
      <c r="K38" s="657"/>
      <c r="L38" s="619">
        <v>0.03567953292247811</v>
      </c>
      <c r="M38" s="650">
        <v>0.02583798882681564</v>
      </c>
      <c r="N38" s="621"/>
      <c r="O38" s="621"/>
      <c r="P38" s="621"/>
      <c r="Q38" s="596"/>
      <c r="R38" s="596"/>
    </row>
    <row r="39" spans="1:18" ht="23.25" customHeight="1" thickBot="1">
      <c r="A39" s="1000" t="s">
        <v>206</v>
      </c>
      <c r="B39" s="1001"/>
      <c r="C39" s="915"/>
      <c r="D39" s="911">
        <f>11.6+43</f>
        <v>54.6</v>
      </c>
      <c r="E39" s="660"/>
      <c r="F39" s="834">
        <v>51.3</v>
      </c>
      <c r="G39" s="630">
        <v>0.22612085769980508</v>
      </c>
      <c r="H39" s="617"/>
      <c r="I39" s="631" t="s">
        <v>206</v>
      </c>
      <c r="J39" s="632"/>
      <c r="K39" s="661"/>
      <c r="L39" s="653">
        <v>0.03762568926370418</v>
      </c>
      <c r="M39" s="654">
        <v>0.17912011173184356</v>
      </c>
      <c r="N39" s="621"/>
      <c r="O39" s="621"/>
      <c r="P39" s="621"/>
      <c r="Q39" s="596"/>
      <c r="R39" s="596"/>
    </row>
    <row r="40" spans="1:18" ht="23.25" customHeight="1" thickBot="1" thickTop="1">
      <c r="A40" s="1002" t="s">
        <v>207</v>
      </c>
      <c r="B40" s="1003"/>
      <c r="C40" s="436">
        <v>330</v>
      </c>
      <c r="D40" s="912">
        <v>308.3</v>
      </c>
      <c r="E40" s="655">
        <v>1.0703859876743431</v>
      </c>
      <c r="F40" s="852">
        <v>286.4</v>
      </c>
      <c r="G40" s="639">
        <v>1.0764664804469273</v>
      </c>
      <c r="H40" s="617"/>
      <c r="I40" s="636" t="s">
        <v>207</v>
      </c>
      <c r="J40" s="637"/>
      <c r="K40" s="662"/>
      <c r="L40" s="641">
        <v>1</v>
      </c>
      <c r="M40" s="664">
        <v>1</v>
      </c>
      <c r="N40" s="621"/>
      <c r="O40" s="621"/>
      <c r="P40" s="621"/>
      <c r="Q40" s="596"/>
      <c r="R40" s="596"/>
    </row>
  </sheetData>
  <mergeCells count="33">
    <mergeCell ref="A40:B40"/>
    <mergeCell ref="A36:B36"/>
    <mergeCell ref="A37:B37"/>
    <mergeCell ref="A38:B38"/>
    <mergeCell ref="A39:B39"/>
    <mergeCell ref="A33:B33"/>
    <mergeCell ref="I33:J33"/>
    <mergeCell ref="A34:B34"/>
    <mergeCell ref="A35:B35"/>
    <mergeCell ref="A25:B25"/>
    <mergeCell ref="A26:B26"/>
    <mergeCell ref="A31:B31"/>
    <mergeCell ref="I31:J31"/>
    <mergeCell ref="A21:B21"/>
    <mergeCell ref="A22:B22"/>
    <mergeCell ref="A23:B23"/>
    <mergeCell ref="A24:B24"/>
    <mergeCell ref="I17:J17"/>
    <mergeCell ref="A19:B19"/>
    <mergeCell ref="I19:J19"/>
    <mergeCell ref="A20:B20"/>
    <mergeCell ref="A10:B10"/>
    <mergeCell ref="A11:B11"/>
    <mergeCell ref="A12:B12"/>
    <mergeCell ref="A17:B17"/>
    <mergeCell ref="A6:B6"/>
    <mergeCell ref="A7:B7"/>
    <mergeCell ref="A8:B8"/>
    <mergeCell ref="A9:B9"/>
    <mergeCell ref="A3:B3"/>
    <mergeCell ref="I3:J3"/>
    <mergeCell ref="A5:B5"/>
    <mergeCell ref="I5:J5"/>
  </mergeCells>
  <printOptions/>
  <pageMargins left="0.39" right="0.2" top="0.64" bottom="0.2" header="0.512" footer="0.2"/>
  <pageSetup horizontalDpi="600" verticalDpi="600" orientation="landscape" paperSize="9" scale="65" r:id="rId2"/>
  <headerFooter alignWithMargins="0">
    <oddFooter>&amp;C&amp;P / &amp;N</oddFooter>
  </headerFooter>
  <drawing r:id="rId1"/>
</worksheet>
</file>

<file path=xl/worksheets/sheet2.xml><?xml version="1.0" encoding="utf-8"?>
<worksheet xmlns="http://schemas.openxmlformats.org/spreadsheetml/2006/main" xmlns:r="http://schemas.openxmlformats.org/officeDocument/2006/relationships">
  <dimension ref="A1:X49"/>
  <sheetViews>
    <sheetView zoomScale="75" zoomScaleNormal="75" workbookViewId="0" topLeftCell="A1">
      <selection activeCell="A1" sqref="A1"/>
    </sheetView>
  </sheetViews>
  <sheetFormatPr defaultColWidth="9.00390625" defaultRowHeight="13.5"/>
  <cols>
    <col min="1" max="1" width="9.00390625" style="39" customWidth="1"/>
    <col min="2" max="6" width="8.125" style="39" customWidth="1"/>
    <col min="7" max="7" width="9.125" style="39" customWidth="1"/>
    <col min="8" max="8" width="9.50390625" style="39" customWidth="1"/>
    <col min="9" max="13" width="8.125" style="39" customWidth="1"/>
    <col min="14" max="14" width="9.625" style="39" customWidth="1"/>
    <col min="15" max="15" width="9.375" style="39" customWidth="1"/>
    <col min="16" max="16" width="8.125" style="39" customWidth="1"/>
    <col min="17" max="16384" width="9.00390625" style="39" customWidth="1"/>
  </cols>
  <sheetData>
    <row r="1" spans="1:23" ht="12.75" customHeight="1" thickBot="1">
      <c r="A1" s="1"/>
      <c r="B1" s="1"/>
      <c r="C1" s="1"/>
      <c r="D1" s="1"/>
      <c r="E1" s="1"/>
      <c r="F1" s="1"/>
      <c r="G1" s="1"/>
      <c r="H1" s="1"/>
      <c r="I1" s="1"/>
      <c r="J1" s="1"/>
      <c r="K1" s="1"/>
      <c r="L1" s="1"/>
      <c r="M1" s="1"/>
      <c r="N1" s="1"/>
      <c r="O1" s="1"/>
      <c r="P1" s="1"/>
      <c r="Q1" s="97"/>
      <c r="R1" s="97"/>
      <c r="S1" s="97"/>
      <c r="T1" s="97"/>
      <c r="U1" s="97"/>
      <c r="V1" s="97"/>
      <c r="W1" s="97" t="s">
        <v>41</v>
      </c>
    </row>
    <row r="2" spans="1:23" ht="15.75">
      <c r="A2" s="20"/>
      <c r="B2" s="473"/>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 r="A3" s="953" t="s">
        <v>6</v>
      </c>
      <c r="B3" s="954"/>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11.25" customHeight="1" thickBot="1">
      <c r="A4" s="929"/>
      <c r="B4" s="457"/>
      <c r="C4" s="157"/>
      <c r="D4" s="158"/>
      <c r="E4" s="158"/>
      <c r="F4" s="158"/>
      <c r="G4" s="155"/>
      <c r="H4" s="155"/>
      <c r="I4" s="156"/>
      <c r="J4" s="8"/>
      <c r="K4" s="9"/>
      <c r="L4" s="7"/>
      <c r="M4" s="9"/>
      <c r="N4" s="9"/>
      <c r="O4" s="7"/>
      <c r="P4" s="19"/>
      <c r="Q4" s="972"/>
      <c r="R4" s="972"/>
      <c r="S4" s="973"/>
      <c r="T4" s="972"/>
      <c r="U4" s="972"/>
      <c r="V4" s="973"/>
      <c r="W4" s="974"/>
    </row>
    <row r="5" spans="1:23" ht="18.75" customHeight="1" thickBot="1">
      <c r="A5" s="930"/>
      <c r="B5" s="931"/>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4" ht="23.25" customHeight="1" thickTop="1">
      <c r="A6" s="274" t="s">
        <v>7</v>
      </c>
      <c r="B6" s="457"/>
      <c r="C6" s="787">
        <f>'[1]売上 CP別'!C12</f>
        <v>1550</v>
      </c>
      <c r="D6" s="466">
        <f>'[1]売上 CP別'!D12</f>
        <v>1650</v>
      </c>
      <c r="E6" s="463">
        <f>'[1]売上 CP別'!E12</f>
        <v>1845</v>
      </c>
      <c r="F6" s="327">
        <f>'[1]売上 CP別'!F12</f>
        <v>1955</v>
      </c>
      <c r="G6" s="328">
        <f>'[1]売上 CP別'!G12</f>
        <v>3200</v>
      </c>
      <c r="H6" s="328">
        <f>'[1]売上 CP別'!H12</f>
        <v>3800</v>
      </c>
      <c r="I6" s="327">
        <f>'[1]売上 CP別'!I12</f>
        <v>7000</v>
      </c>
      <c r="J6" s="329">
        <f>'[1]売上 CP別'!J12</f>
        <v>1384.7199999999998</v>
      </c>
      <c r="K6" s="330">
        <f>'[1]売上 CP別'!K12</f>
        <v>1468.8999999999999</v>
      </c>
      <c r="L6" s="471">
        <f>'[1]売上 CP別'!L12</f>
        <v>1573.9299999999998</v>
      </c>
      <c r="M6" s="330">
        <f>'[1]売上 CP別'!M12</f>
        <v>1840.2699999999998</v>
      </c>
      <c r="N6" s="331">
        <f>'[1]売上 CP別'!N12</f>
        <v>2853.62</v>
      </c>
      <c r="O6" s="331">
        <f>'[1]売上 CP別'!O12</f>
        <v>3414.2000000000003</v>
      </c>
      <c r="P6" s="332">
        <f>'[1]売上 CP別'!P12</f>
        <v>6268.400000000001</v>
      </c>
      <c r="Q6" s="783">
        <f>'[1]売上 CP別'!Q12</f>
        <v>1479.2999999999997</v>
      </c>
      <c r="R6" s="784">
        <f>'[1]売上 CP別'!R12</f>
        <v>1543.3999999999999</v>
      </c>
      <c r="S6" s="785">
        <f>'[1]売上 CP別'!S12</f>
        <v>1473.4</v>
      </c>
      <c r="T6" s="784">
        <f>'[1]売上 CP別'!T12</f>
        <v>1589.78</v>
      </c>
      <c r="U6" s="786">
        <f>'[1]売上 CP別'!U12</f>
        <v>3022.7</v>
      </c>
      <c r="V6" s="786">
        <f>'[1]売上 CP別'!V12</f>
        <v>3063.1799999999994</v>
      </c>
      <c r="W6" s="786">
        <f>'[1]売上 CP別'!W12</f>
        <v>6085.879999999999</v>
      </c>
      <c r="X6" s="98"/>
    </row>
    <row r="7" spans="1:24" ht="23.25" customHeight="1">
      <c r="A7" s="274" t="s">
        <v>8</v>
      </c>
      <c r="B7" s="457"/>
      <c r="C7" s="787">
        <f>C6-C8</f>
        <v>930</v>
      </c>
      <c r="D7" s="466">
        <f aca="true" t="shared" si="0" ref="D7:O7">D6-D8</f>
        <v>975</v>
      </c>
      <c r="E7" s="463">
        <f t="shared" si="0"/>
        <v>1095</v>
      </c>
      <c r="F7" s="327">
        <f t="shared" si="0"/>
        <v>1180</v>
      </c>
      <c r="G7" s="328">
        <f>G6-G8</f>
        <v>1905</v>
      </c>
      <c r="H7" s="328">
        <f t="shared" si="0"/>
        <v>2275</v>
      </c>
      <c r="I7" s="327">
        <f t="shared" si="0"/>
        <v>4180</v>
      </c>
      <c r="J7" s="329">
        <f>J6-J8</f>
        <v>825.3199999999998</v>
      </c>
      <c r="K7" s="330">
        <f t="shared" si="0"/>
        <v>855.8999999999999</v>
      </c>
      <c r="L7" s="471">
        <f t="shared" si="0"/>
        <v>951.8299999999998</v>
      </c>
      <c r="M7" s="330">
        <f t="shared" si="0"/>
        <v>1100.87</v>
      </c>
      <c r="N7" s="331">
        <f t="shared" si="0"/>
        <v>1681.2199999999998</v>
      </c>
      <c r="O7" s="331">
        <f t="shared" si="0"/>
        <v>2052.7000000000003</v>
      </c>
      <c r="P7" s="332">
        <f>P6-P8</f>
        <v>3734.5000000000005</v>
      </c>
      <c r="Q7" s="783">
        <f aca="true" t="shared" si="1" ref="Q7:W7">Q6-Q8</f>
        <v>868.1999999999997</v>
      </c>
      <c r="R7" s="784">
        <f t="shared" si="1"/>
        <v>881.5999999999999</v>
      </c>
      <c r="S7" s="785">
        <f t="shared" si="1"/>
        <v>886.2</v>
      </c>
      <c r="T7" s="784">
        <f t="shared" si="1"/>
        <v>952.18</v>
      </c>
      <c r="U7" s="786">
        <f t="shared" si="1"/>
        <v>1749.7999999999997</v>
      </c>
      <c r="V7" s="786">
        <f t="shared" si="1"/>
        <v>1838.3799999999992</v>
      </c>
      <c r="W7" s="786">
        <f t="shared" si="1"/>
        <v>3588.179999999999</v>
      </c>
      <c r="X7" s="98"/>
    </row>
    <row r="8" spans="1:24" ht="21" customHeight="1">
      <c r="A8" s="275" t="s">
        <v>9</v>
      </c>
      <c r="B8" s="458"/>
      <c r="C8" s="788">
        <v>620</v>
      </c>
      <c r="D8" s="466">
        <v>675</v>
      </c>
      <c r="E8" s="789">
        <v>750</v>
      </c>
      <c r="F8" s="334">
        <v>775</v>
      </c>
      <c r="G8" s="333">
        <f>SUM(C8:D8)</f>
        <v>1295</v>
      </c>
      <c r="H8" s="333">
        <f>SUM(E8:F8)</f>
        <v>1525</v>
      </c>
      <c r="I8" s="334">
        <f>G8+H8</f>
        <v>2820</v>
      </c>
      <c r="J8" s="335">
        <v>559.4</v>
      </c>
      <c r="K8" s="336">
        <v>613</v>
      </c>
      <c r="L8" s="468">
        <v>622.1</v>
      </c>
      <c r="M8" s="336">
        <v>739.4</v>
      </c>
      <c r="N8" s="337">
        <f>SUM(J8:K8)</f>
        <v>1172.4</v>
      </c>
      <c r="O8" s="337">
        <f>SUM(L8:M8)</f>
        <v>1361.5</v>
      </c>
      <c r="P8" s="338">
        <f>SUM(N8:O8)</f>
        <v>2533.9</v>
      </c>
      <c r="Q8" s="790">
        <v>611.1</v>
      </c>
      <c r="R8" s="784">
        <v>661.8</v>
      </c>
      <c r="S8" s="785">
        <v>587.2</v>
      </c>
      <c r="T8" s="784">
        <v>637.6</v>
      </c>
      <c r="U8" s="786">
        <f>SUM(Q8:R8)</f>
        <v>1272.9</v>
      </c>
      <c r="V8" s="786">
        <f aca="true" t="shared" si="2" ref="V8:V16">SUM(S8:T8)</f>
        <v>1224.8000000000002</v>
      </c>
      <c r="W8" s="786">
        <f>U8+V8</f>
        <v>2497.7000000000003</v>
      </c>
      <c r="X8" s="98"/>
    </row>
    <row r="9" spans="1:24" ht="18" customHeight="1">
      <c r="A9" s="276"/>
      <c r="B9" s="474" t="s">
        <v>10</v>
      </c>
      <c r="C9" s="791">
        <v>410</v>
      </c>
      <c r="D9" s="464">
        <v>405</v>
      </c>
      <c r="E9" s="461">
        <v>415</v>
      </c>
      <c r="F9" s="339">
        <v>405</v>
      </c>
      <c r="G9" s="340">
        <f>SUM(C9:D9)</f>
        <v>815</v>
      </c>
      <c r="H9" s="340">
        <f>SUM(E9:F9)</f>
        <v>820</v>
      </c>
      <c r="I9" s="339">
        <f>G9+H9</f>
        <v>1635</v>
      </c>
      <c r="J9" s="341">
        <v>353.1</v>
      </c>
      <c r="K9" s="342">
        <v>378.7</v>
      </c>
      <c r="L9" s="469">
        <v>376</v>
      </c>
      <c r="M9" s="342">
        <v>418.82</v>
      </c>
      <c r="N9" s="343">
        <f>SUM(J9:K9)</f>
        <v>731.8</v>
      </c>
      <c r="O9" s="343">
        <f>SUM(L9:M9)</f>
        <v>794.8199999999999</v>
      </c>
      <c r="P9" s="344">
        <f>N9+O9</f>
        <v>1526.62</v>
      </c>
      <c r="Q9" s="792">
        <v>348</v>
      </c>
      <c r="R9" s="793">
        <v>371.3</v>
      </c>
      <c r="S9" s="794">
        <v>336</v>
      </c>
      <c r="T9" s="793">
        <v>386.9</v>
      </c>
      <c r="U9" s="795">
        <f>SUM(Q9:R9)</f>
        <v>719.3</v>
      </c>
      <c r="V9" s="795">
        <f t="shared" si="2"/>
        <v>722.9</v>
      </c>
      <c r="W9" s="795">
        <f>U9+V9</f>
        <v>1442.1999999999998</v>
      </c>
      <c r="X9" s="98"/>
    </row>
    <row r="10" spans="1:24" ht="18" customHeight="1">
      <c r="A10" s="22"/>
      <c r="B10" s="475" t="s">
        <v>11</v>
      </c>
      <c r="C10" s="796">
        <v>135</v>
      </c>
      <c r="D10" s="465">
        <v>145</v>
      </c>
      <c r="E10" s="462">
        <v>140</v>
      </c>
      <c r="F10" s="345">
        <v>135</v>
      </c>
      <c r="G10" s="346">
        <v>280</v>
      </c>
      <c r="H10" s="346">
        <v>275</v>
      </c>
      <c r="I10" s="345">
        <f>'[1]RD費・設備投資 ・減価償却費　CP別'!C11</f>
        <v>555</v>
      </c>
      <c r="J10" s="347">
        <v>115.3</v>
      </c>
      <c r="K10" s="348">
        <v>131.8</v>
      </c>
      <c r="L10" s="470">
        <v>116.3</v>
      </c>
      <c r="M10" s="348">
        <v>141.6</v>
      </c>
      <c r="N10" s="349">
        <v>247.1</v>
      </c>
      <c r="O10" s="349">
        <v>257.9</v>
      </c>
      <c r="P10" s="350">
        <v>505</v>
      </c>
      <c r="Q10" s="797">
        <v>111</v>
      </c>
      <c r="R10" s="798">
        <v>130.6</v>
      </c>
      <c r="S10" s="799">
        <v>104.7</v>
      </c>
      <c r="T10" s="798">
        <v>148.1</v>
      </c>
      <c r="U10" s="800">
        <v>241.6</v>
      </c>
      <c r="V10" s="800">
        <v>252.8</v>
      </c>
      <c r="W10" s="800">
        <v>494.4</v>
      </c>
      <c r="X10" s="98"/>
    </row>
    <row r="11" spans="1:24" ht="23.25" customHeight="1">
      <c r="A11" s="277" t="s">
        <v>12</v>
      </c>
      <c r="B11" s="457"/>
      <c r="C11" s="787">
        <f>SUM(C9:C10)</f>
        <v>545</v>
      </c>
      <c r="D11" s="466">
        <f>SUM(D9:D10)</f>
        <v>550</v>
      </c>
      <c r="E11" s="463">
        <f aca="true" t="shared" si="3" ref="E11:J11">SUM(E9:E10)</f>
        <v>555</v>
      </c>
      <c r="F11" s="327">
        <f t="shared" si="3"/>
        <v>540</v>
      </c>
      <c r="G11" s="328">
        <f>SUM(G9:G10)</f>
        <v>1095</v>
      </c>
      <c r="H11" s="328">
        <f t="shared" si="3"/>
        <v>1095</v>
      </c>
      <c r="I11" s="327">
        <f t="shared" si="3"/>
        <v>2190</v>
      </c>
      <c r="J11" s="329">
        <f t="shared" si="3"/>
        <v>468.40000000000003</v>
      </c>
      <c r="K11" s="330">
        <f aca="true" t="shared" si="4" ref="K11:W11">SUM(K9:K10)</f>
        <v>510.5</v>
      </c>
      <c r="L11" s="471">
        <f t="shared" si="4"/>
        <v>492.3</v>
      </c>
      <c r="M11" s="330">
        <f t="shared" si="4"/>
        <v>560.42</v>
      </c>
      <c r="N11" s="331">
        <f t="shared" si="4"/>
        <v>978.9</v>
      </c>
      <c r="O11" s="331">
        <f t="shared" si="4"/>
        <v>1052.7199999999998</v>
      </c>
      <c r="P11" s="332">
        <f t="shared" si="4"/>
        <v>2031.62</v>
      </c>
      <c r="Q11" s="783">
        <f t="shared" si="4"/>
        <v>459</v>
      </c>
      <c r="R11" s="784">
        <f t="shared" si="4"/>
        <v>501.9</v>
      </c>
      <c r="S11" s="785">
        <f t="shared" si="4"/>
        <v>440.7</v>
      </c>
      <c r="T11" s="784">
        <f t="shared" si="4"/>
        <v>535</v>
      </c>
      <c r="U11" s="786">
        <f>SUM(U9:U10)</f>
        <v>960.9</v>
      </c>
      <c r="V11" s="786">
        <f t="shared" si="4"/>
        <v>975.7</v>
      </c>
      <c r="W11" s="786">
        <f t="shared" si="4"/>
        <v>1936.6</v>
      </c>
      <c r="X11" s="98"/>
    </row>
    <row r="12" spans="1:24" ht="23.25" customHeight="1">
      <c r="A12" s="277" t="s">
        <v>193</v>
      </c>
      <c r="B12" s="457"/>
      <c r="C12" s="801"/>
      <c r="D12" s="802"/>
      <c r="E12" s="803"/>
      <c r="F12" s="804"/>
      <c r="G12" s="805"/>
      <c r="H12" s="805"/>
      <c r="I12" s="804"/>
      <c r="J12" s="806"/>
      <c r="K12" s="330">
        <v>119.1</v>
      </c>
      <c r="L12" s="802"/>
      <c r="M12" s="804"/>
      <c r="N12" s="331">
        <v>119.1</v>
      </c>
      <c r="O12" s="805"/>
      <c r="P12" s="332">
        <v>119.1</v>
      </c>
      <c r="Q12" s="807"/>
      <c r="R12" s="808"/>
      <c r="S12" s="809"/>
      <c r="T12" s="808"/>
      <c r="U12" s="810"/>
      <c r="V12" s="810"/>
      <c r="W12" s="810"/>
      <c r="X12" s="98"/>
    </row>
    <row r="13" spans="1:24" ht="23.25" customHeight="1">
      <c r="A13" s="275" t="s">
        <v>13</v>
      </c>
      <c r="B13" s="458"/>
      <c r="C13" s="788">
        <f>'[1]営業利益 CP別'!C13</f>
        <v>75</v>
      </c>
      <c r="D13" s="459">
        <f>'[1]営業利益 CP別'!D13</f>
        <v>125</v>
      </c>
      <c r="E13" s="789">
        <f>'[1]営業利益 CP別'!E13</f>
        <v>195</v>
      </c>
      <c r="F13" s="334">
        <f>'[1]営業利益 CP別'!F13</f>
        <v>235</v>
      </c>
      <c r="G13" s="333">
        <f>'[1]営業利益 CP別'!G13</f>
        <v>200</v>
      </c>
      <c r="H13" s="333">
        <f>'[1]営業利益 CP別'!H13</f>
        <v>430</v>
      </c>
      <c r="I13" s="334">
        <f>'[1]営業利益 CP別'!I13</f>
        <v>630</v>
      </c>
      <c r="J13" s="335">
        <f>'[1]営業利益 CP別'!J13</f>
        <v>91</v>
      </c>
      <c r="K13" s="336">
        <f>'[1]営業利益 CP別'!K13</f>
        <v>221.6</v>
      </c>
      <c r="L13" s="468">
        <f>'[1]営業利益 CP別'!L13</f>
        <v>127.5</v>
      </c>
      <c r="M13" s="336">
        <f>'[1]営業利益 CP別'!M13</f>
        <v>181.2</v>
      </c>
      <c r="N13" s="337">
        <f>'[1]営業利益 CP別'!N13</f>
        <v>308.7</v>
      </c>
      <c r="O13" s="337">
        <f>'[1]営業利益 CP別'!O13</f>
        <v>308.6999999999999</v>
      </c>
      <c r="P13" s="338">
        <f>'[1]営業利益 CP別'!P13</f>
        <v>621.3</v>
      </c>
      <c r="Q13" s="790">
        <f>'[1]営業利益 CP別'!Q13</f>
        <v>152.09999999999997</v>
      </c>
      <c r="R13" s="784">
        <f>'[1]営業利益 CP別'!R13</f>
        <v>159.9</v>
      </c>
      <c r="S13" s="785">
        <f>'[1]営業利益 CP別'!S13</f>
        <v>146.5</v>
      </c>
      <c r="T13" s="784">
        <f>'[1]営業利益 CP別'!T13</f>
        <v>102.60000000000001</v>
      </c>
      <c r="U13" s="786">
        <f>'[1]営業利益 CP別'!U13</f>
        <v>312</v>
      </c>
      <c r="V13" s="786">
        <f>'[1]営業利益 CP別'!V13</f>
        <v>249.09999999999997</v>
      </c>
      <c r="W13" s="786">
        <f>'[1]営業利益 CP別'!W13</f>
        <v>561.1</v>
      </c>
      <c r="X13" s="98"/>
    </row>
    <row r="14" spans="1:24" ht="20.25" customHeight="1">
      <c r="A14" s="275" t="s">
        <v>14</v>
      </c>
      <c r="B14" s="458"/>
      <c r="C14" s="788">
        <v>-25</v>
      </c>
      <c r="D14" s="459">
        <v>5</v>
      </c>
      <c r="E14" s="789">
        <v>0</v>
      </c>
      <c r="F14" s="334">
        <v>0</v>
      </c>
      <c r="G14" s="333">
        <f>G13-G15</f>
        <v>-20</v>
      </c>
      <c r="H14" s="333">
        <f>H13-H15</f>
        <v>0</v>
      </c>
      <c r="I14" s="334">
        <f>I13-I15</f>
        <v>-20</v>
      </c>
      <c r="J14" s="335">
        <v>5.2</v>
      </c>
      <c r="K14" s="336">
        <v>-10.2</v>
      </c>
      <c r="L14" s="468">
        <v>-25.5</v>
      </c>
      <c r="M14" s="336">
        <v>8.299999999999955</v>
      </c>
      <c r="N14" s="337">
        <v>-5</v>
      </c>
      <c r="O14" s="337">
        <v>-17.2</v>
      </c>
      <c r="P14" s="338">
        <v>-22.2</v>
      </c>
      <c r="Q14" s="811">
        <v>1.299999999999983</v>
      </c>
      <c r="R14" s="784">
        <v>20.7</v>
      </c>
      <c r="S14" s="785">
        <v>5.399999999999977</v>
      </c>
      <c r="T14" s="784">
        <v>8.200000000000045</v>
      </c>
      <c r="U14" s="786">
        <f>U13-U15</f>
        <v>22</v>
      </c>
      <c r="V14" s="786">
        <f>V13-V15</f>
        <v>13.599999999999966</v>
      </c>
      <c r="W14" s="786">
        <f>W13-W15</f>
        <v>35.60000000000002</v>
      </c>
      <c r="X14" s="98"/>
    </row>
    <row r="15" spans="1:24" ht="21" customHeight="1">
      <c r="A15" s="275" t="s">
        <v>15</v>
      </c>
      <c r="B15" s="458"/>
      <c r="C15" s="812">
        <v>100</v>
      </c>
      <c r="D15" s="813">
        <v>120</v>
      </c>
      <c r="E15" s="814">
        <v>195</v>
      </c>
      <c r="F15" s="351">
        <v>235</v>
      </c>
      <c r="G15" s="352">
        <f>SUM(C15:D15)</f>
        <v>220</v>
      </c>
      <c r="H15" s="352">
        <f>SUM(E15:F15)</f>
        <v>430</v>
      </c>
      <c r="I15" s="351">
        <f>G15+H15</f>
        <v>650</v>
      </c>
      <c r="J15" s="815">
        <v>85.8</v>
      </c>
      <c r="K15" s="353">
        <v>231.8</v>
      </c>
      <c r="L15" s="816">
        <v>150.3</v>
      </c>
      <c r="M15" s="353">
        <v>176.09</v>
      </c>
      <c r="N15" s="354">
        <f>SUM(J15:K15)</f>
        <v>317.6</v>
      </c>
      <c r="O15" s="354">
        <f>SUM(L15:M15)</f>
        <v>326.39</v>
      </c>
      <c r="P15" s="355">
        <f>SUM(N15:O15)</f>
        <v>643.99</v>
      </c>
      <c r="Q15" s="790">
        <v>150.8</v>
      </c>
      <c r="R15" s="784">
        <v>139.2</v>
      </c>
      <c r="S15" s="785">
        <v>141.1</v>
      </c>
      <c r="T15" s="784">
        <v>94.4</v>
      </c>
      <c r="U15" s="786">
        <f>SUM(Q15:R15)</f>
        <v>290</v>
      </c>
      <c r="V15" s="786">
        <f t="shared" si="2"/>
        <v>235.5</v>
      </c>
      <c r="W15" s="786">
        <f>U15+V15</f>
        <v>525.5</v>
      </c>
      <c r="X15" s="98"/>
    </row>
    <row r="16" spans="1:24" ht="21" customHeight="1" thickBot="1">
      <c r="A16" s="278" t="s">
        <v>16</v>
      </c>
      <c r="B16" s="460"/>
      <c r="C16" s="918">
        <v>60</v>
      </c>
      <c r="D16" s="919">
        <v>65</v>
      </c>
      <c r="E16" s="486">
        <v>115</v>
      </c>
      <c r="F16" s="358">
        <v>135</v>
      </c>
      <c r="G16" s="356">
        <f>SUM(C16:D16)</f>
        <v>125</v>
      </c>
      <c r="H16" s="356">
        <f>SUM(E16:F16)</f>
        <v>250</v>
      </c>
      <c r="I16" s="358">
        <f>G16+H16</f>
        <v>375</v>
      </c>
      <c r="J16" s="920">
        <v>51.5</v>
      </c>
      <c r="K16" s="921">
        <v>115.8</v>
      </c>
      <c r="L16" s="472">
        <v>65</v>
      </c>
      <c r="M16" s="361">
        <v>125.3</v>
      </c>
      <c r="N16" s="359">
        <f>SUM(J16:K16)</f>
        <v>167.3</v>
      </c>
      <c r="O16" s="359">
        <f>SUM(L16:M16)</f>
        <v>190.3</v>
      </c>
      <c r="P16" s="362">
        <f>N16+O16</f>
        <v>357.6</v>
      </c>
      <c r="Q16" s="817">
        <v>96.1</v>
      </c>
      <c r="R16" s="818">
        <v>68.3</v>
      </c>
      <c r="S16" s="819">
        <v>83.8</v>
      </c>
      <c r="T16" s="818">
        <v>53.6</v>
      </c>
      <c r="U16" s="820">
        <f>SUM(Q16:R16)</f>
        <v>164.39999999999998</v>
      </c>
      <c r="V16" s="820">
        <f t="shared" si="2"/>
        <v>137.4</v>
      </c>
      <c r="W16" s="820">
        <f>U16+V16</f>
        <v>301.79999999999995</v>
      </c>
      <c r="X16" s="98"/>
    </row>
    <row r="17" spans="1:24" s="68" customFormat="1" ht="14.25" customHeight="1" thickBot="1">
      <c r="A17" s="279"/>
      <c r="B17" s="2"/>
      <c r="C17" s="2"/>
      <c r="D17" s="2"/>
      <c r="E17" s="2"/>
      <c r="F17" s="2"/>
      <c r="G17" s="2"/>
      <c r="H17" s="2"/>
      <c r="I17" s="2"/>
      <c r="J17" s="2"/>
      <c r="K17" s="2"/>
      <c r="L17" s="2"/>
      <c r="M17" s="2"/>
      <c r="N17" s="2"/>
      <c r="O17" s="2"/>
      <c r="P17" s="2"/>
      <c r="Q17" s="2"/>
      <c r="R17" s="2"/>
      <c r="S17" s="2"/>
      <c r="T17" s="2"/>
      <c r="U17" s="2"/>
      <c r="V17" s="2"/>
      <c r="W17" s="2"/>
      <c r="X17" s="454"/>
    </row>
    <row r="18" spans="1:24" ht="21" customHeight="1">
      <c r="A18" s="280" t="s">
        <v>17</v>
      </c>
      <c r="B18" s="29"/>
      <c r="C18" s="210">
        <f aca="true" t="shared" si="5" ref="C18:S18">C8/C6</f>
        <v>0.4</v>
      </c>
      <c r="D18" s="476">
        <f t="shared" si="5"/>
        <v>0.4090909090909091</v>
      </c>
      <c r="E18" s="665">
        <f t="shared" si="5"/>
        <v>0.4065040650406504</v>
      </c>
      <c r="F18" s="211">
        <f t="shared" si="5"/>
        <v>0.39641943734015345</v>
      </c>
      <c r="G18" s="210">
        <f>G8/G6</f>
        <v>0.4046875</v>
      </c>
      <c r="H18" s="212">
        <f t="shared" si="5"/>
        <v>0.40131578947368424</v>
      </c>
      <c r="I18" s="212">
        <f t="shared" si="5"/>
        <v>0.40285714285714286</v>
      </c>
      <c r="J18" s="137">
        <f t="shared" si="5"/>
        <v>0.4039805881333411</v>
      </c>
      <c r="K18" s="230">
        <f t="shared" si="5"/>
        <v>0.4173190823064879</v>
      </c>
      <c r="L18" s="482">
        <f t="shared" si="5"/>
        <v>0.3952526478305897</v>
      </c>
      <c r="M18" s="138">
        <f t="shared" si="5"/>
        <v>0.401788867937857</v>
      </c>
      <c r="N18" s="137">
        <f t="shared" si="5"/>
        <v>0.4108465738255269</v>
      </c>
      <c r="O18" s="139">
        <f t="shared" si="5"/>
        <v>0.39877570148204555</v>
      </c>
      <c r="P18" s="139">
        <f t="shared" si="5"/>
        <v>0.404233935294493</v>
      </c>
      <c r="Q18" s="80">
        <f t="shared" si="5"/>
        <v>0.4131007909146219</v>
      </c>
      <c r="R18" s="81">
        <f t="shared" si="5"/>
        <v>0.42879357263185175</v>
      </c>
      <c r="S18" s="480">
        <f t="shared" si="5"/>
        <v>0.3985340029862902</v>
      </c>
      <c r="T18" s="81">
        <f>T8/T6</f>
        <v>0.40106178213337695</v>
      </c>
      <c r="U18" s="82">
        <f>U8/U6</f>
        <v>0.42111357395705834</v>
      </c>
      <c r="V18" s="82">
        <f>V8/V6</f>
        <v>0.39984591176489803</v>
      </c>
      <c r="W18" s="82">
        <f>W8/W6</f>
        <v>0.41040901233675336</v>
      </c>
      <c r="X18" s="98"/>
    </row>
    <row r="19" spans="1:23" s="99" customFormat="1" ht="17.25" customHeight="1">
      <c r="A19" s="281" t="s">
        <v>18</v>
      </c>
      <c r="B19" s="77"/>
      <c r="C19" s="213">
        <f>C9/C6</f>
        <v>0.2645161290322581</v>
      </c>
      <c r="D19" s="477">
        <f aca="true" t="shared" si="6" ref="D19:W19">D9/D6</f>
        <v>0.24545454545454545</v>
      </c>
      <c r="E19" s="666">
        <f t="shared" si="6"/>
        <v>0.22493224932249323</v>
      </c>
      <c r="F19" s="214">
        <f t="shared" si="6"/>
        <v>0.2071611253196931</v>
      </c>
      <c r="G19" s="213">
        <f>G9/G6</f>
        <v>0.2546875</v>
      </c>
      <c r="H19" s="215">
        <f t="shared" si="6"/>
        <v>0.21578947368421053</v>
      </c>
      <c r="I19" s="215">
        <f t="shared" si="6"/>
        <v>0.23357142857142857</v>
      </c>
      <c r="J19" s="101">
        <f t="shared" si="6"/>
        <v>0.25499740019642964</v>
      </c>
      <c r="K19" s="224">
        <f>K9/K6</f>
        <v>0.2578119681394241</v>
      </c>
      <c r="L19" s="483">
        <f t="shared" si="6"/>
        <v>0.23889245392107655</v>
      </c>
      <c r="M19" s="105">
        <f t="shared" si="6"/>
        <v>0.22758616942079155</v>
      </c>
      <c r="N19" s="101">
        <f>N9/N6</f>
        <v>0.25644619816233416</v>
      </c>
      <c r="O19" s="108">
        <f t="shared" si="6"/>
        <v>0.232798312928358</v>
      </c>
      <c r="P19" s="108">
        <f t="shared" si="6"/>
        <v>0.24354221172867074</v>
      </c>
      <c r="Q19" s="83">
        <f t="shared" si="6"/>
        <v>0.23524640032447783</v>
      </c>
      <c r="R19" s="84">
        <f t="shared" si="6"/>
        <v>0.24057276143579115</v>
      </c>
      <c r="S19" s="481">
        <f>S9/S6</f>
        <v>0.22804397991041128</v>
      </c>
      <c r="T19" s="84">
        <f t="shared" si="6"/>
        <v>0.2433670067556517</v>
      </c>
      <c r="U19" s="85">
        <f>U9/U6</f>
        <v>0.23796605683660305</v>
      </c>
      <c r="V19" s="85">
        <f t="shared" si="6"/>
        <v>0.23599657871884777</v>
      </c>
      <c r="W19" s="85">
        <f t="shared" si="6"/>
        <v>0.2369747678232236</v>
      </c>
    </row>
    <row r="20" spans="1:23" s="99" customFormat="1" ht="17.25" customHeight="1">
      <c r="A20" s="282" t="s">
        <v>19</v>
      </c>
      <c r="B20" s="75"/>
      <c r="C20" s="216">
        <f aca="true" t="shared" si="7" ref="C20:H20">C10/C6</f>
        <v>0.08709677419354839</v>
      </c>
      <c r="D20" s="478">
        <f t="shared" si="7"/>
        <v>0.08787878787878788</v>
      </c>
      <c r="E20" s="667">
        <f t="shared" si="7"/>
        <v>0.07588075880758807</v>
      </c>
      <c r="F20" s="217">
        <f t="shared" si="7"/>
        <v>0.06905370843989769</v>
      </c>
      <c r="G20" s="216">
        <f>G10/G6</f>
        <v>0.0875</v>
      </c>
      <c r="H20" s="218">
        <f t="shared" si="7"/>
        <v>0.07236842105263158</v>
      </c>
      <c r="I20" s="218">
        <f>I10/I6</f>
        <v>0.07928571428571428</v>
      </c>
      <c r="J20" s="102">
        <f aca="true" t="shared" si="8" ref="J20:W20">J10/J6</f>
        <v>0.08326593101854528</v>
      </c>
      <c r="K20" s="225">
        <f t="shared" si="8"/>
        <v>0.08972700660358093</v>
      </c>
      <c r="L20" s="484">
        <f t="shared" si="8"/>
        <v>0.0738914691250564</v>
      </c>
      <c r="M20" s="106">
        <f t="shared" si="8"/>
        <v>0.07694523086286252</v>
      </c>
      <c r="N20" s="102">
        <f>N10/N6</f>
        <v>0.08659176764951185</v>
      </c>
      <c r="O20" s="109">
        <f t="shared" si="8"/>
        <v>0.07553746119149433</v>
      </c>
      <c r="P20" s="109">
        <f t="shared" si="8"/>
        <v>0.0805628230489439</v>
      </c>
      <c r="Q20" s="86">
        <f t="shared" si="8"/>
        <v>0.07503548975866965</v>
      </c>
      <c r="R20" s="84">
        <f t="shared" si="8"/>
        <v>0.08461837501619801</v>
      </c>
      <c r="S20" s="481">
        <f>S10/S6</f>
        <v>0.07106013302565495</v>
      </c>
      <c r="T20" s="84">
        <f t="shared" si="8"/>
        <v>0.09315754381109335</v>
      </c>
      <c r="U20" s="85">
        <f>U10/U6</f>
        <v>0.07992854070863797</v>
      </c>
      <c r="V20" s="85">
        <f t="shared" si="8"/>
        <v>0.08252861405467522</v>
      </c>
      <c r="W20" s="85">
        <f t="shared" si="8"/>
        <v>0.08123722452628052</v>
      </c>
    </row>
    <row r="21" spans="1:23" s="99" customFormat="1" ht="17.25" customHeight="1">
      <c r="A21" s="282" t="s">
        <v>20</v>
      </c>
      <c r="B21" s="75"/>
      <c r="C21" s="216">
        <f>C11/C6</f>
        <v>0.35161290322580646</v>
      </c>
      <c r="D21" s="478">
        <f aca="true" t="shared" si="9" ref="D21:W21">D11/D6</f>
        <v>0.3333333333333333</v>
      </c>
      <c r="E21" s="667">
        <f t="shared" si="9"/>
        <v>0.3008130081300813</v>
      </c>
      <c r="F21" s="217">
        <f t="shared" si="9"/>
        <v>0.27621483375959077</v>
      </c>
      <c r="G21" s="216">
        <f>G11/G6</f>
        <v>0.3421875</v>
      </c>
      <c r="H21" s="218">
        <f t="shared" si="9"/>
        <v>0.2881578947368421</v>
      </c>
      <c r="I21" s="218">
        <f t="shared" si="9"/>
        <v>0.31285714285714283</v>
      </c>
      <c r="J21" s="102">
        <f t="shared" si="9"/>
        <v>0.3382633312149749</v>
      </c>
      <c r="K21" s="225">
        <f t="shared" si="9"/>
        <v>0.347538974743005</v>
      </c>
      <c r="L21" s="484">
        <f t="shared" si="9"/>
        <v>0.31278392304613295</v>
      </c>
      <c r="M21" s="106">
        <f t="shared" si="9"/>
        <v>0.30453140028365405</v>
      </c>
      <c r="N21" s="102">
        <f>N11/N6</f>
        <v>0.34303796581184604</v>
      </c>
      <c r="O21" s="109">
        <f t="shared" si="9"/>
        <v>0.3083357741198523</v>
      </c>
      <c r="P21" s="109">
        <f t="shared" si="9"/>
        <v>0.32410503477761465</v>
      </c>
      <c r="Q21" s="86">
        <f t="shared" si="9"/>
        <v>0.3102818900831475</v>
      </c>
      <c r="R21" s="84">
        <f t="shared" si="9"/>
        <v>0.3251911364519891</v>
      </c>
      <c r="S21" s="481">
        <f>S11/S6</f>
        <v>0.2991041129360662</v>
      </c>
      <c r="T21" s="84">
        <f t="shared" si="9"/>
        <v>0.3365245505667451</v>
      </c>
      <c r="U21" s="85">
        <f>U11/U6</f>
        <v>0.317894597545241</v>
      </c>
      <c r="V21" s="85">
        <f t="shared" si="9"/>
        <v>0.31852519277352304</v>
      </c>
      <c r="W21" s="85">
        <f t="shared" si="9"/>
        <v>0.31821199234950415</v>
      </c>
    </row>
    <row r="22" spans="1:23" s="99" customFormat="1" ht="24" customHeight="1" thickBot="1">
      <c r="A22" s="283" t="s">
        <v>21</v>
      </c>
      <c r="B22" s="76"/>
      <c r="C22" s="219">
        <f aca="true" t="shared" si="10" ref="C22:V22">C13/C6</f>
        <v>0.04838709677419355</v>
      </c>
      <c r="D22" s="479">
        <f t="shared" si="10"/>
        <v>0.07575757575757576</v>
      </c>
      <c r="E22" s="668">
        <f t="shared" si="10"/>
        <v>0.10569105691056911</v>
      </c>
      <c r="F22" s="220">
        <f t="shared" si="10"/>
        <v>0.12020460358056266</v>
      </c>
      <c r="G22" s="219">
        <f>G13/G6</f>
        <v>0.0625</v>
      </c>
      <c r="H22" s="221">
        <f t="shared" si="10"/>
        <v>0.11315789473684211</v>
      </c>
      <c r="I22" s="221">
        <f t="shared" si="10"/>
        <v>0.09</v>
      </c>
      <c r="J22" s="103">
        <f t="shared" si="10"/>
        <v>0.06571725691836618</v>
      </c>
      <c r="K22" s="229">
        <f t="shared" si="10"/>
        <v>0.15086118864456396</v>
      </c>
      <c r="L22" s="485">
        <f t="shared" si="10"/>
        <v>0.08100741456100335</v>
      </c>
      <c r="M22" s="107">
        <f t="shared" si="10"/>
        <v>0.09846381237535796</v>
      </c>
      <c r="N22" s="103">
        <f>N13/N6</f>
        <v>0.10817838394740716</v>
      </c>
      <c r="O22" s="110">
        <f t="shared" si="10"/>
        <v>0.09041649581161029</v>
      </c>
      <c r="P22" s="110">
        <f t="shared" si="10"/>
        <v>0.09911620190160167</v>
      </c>
      <c r="Q22" s="87">
        <f t="shared" si="10"/>
        <v>0.10281890083147434</v>
      </c>
      <c r="R22" s="669">
        <f t="shared" si="10"/>
        <v>0.10360243617986266</v>
      </c>
      <c r="S22" s="670">
        <f>S13/S6</f>
        <v>0.09942989005022397</v>
      </c>
      <c r="T22" s="669">
        <f t="shared" si="10"/>
        <v>0.06453723156663187</v>
      </c>
      <c r="U22" s="671">
        <f>U13/U6</f>
        <v>0.10321897641181725</v>
      </c>
      <c r="V22" s="671">
        <f t="shared" si="10"/>
        <v>0.08132071899137498</v>
      </c>
      <c r="W22" s="671">
        <f>W13/W6</f>
        <v>0.09219701998724919</v>
      </c>
    </row>
    <row r="23" spans="1:24" s="68" customFormat="1" ht="15" customHeight="1" thickBot="1">
      <c r="A23" s="279"/>
      <c r="B23" s="2"/>
      <c r="C23" s="2"/>
      <c r="D23" s="2"/>
      <c r="E23" s="2"/>
      <c r="F23" s="2"/>
      <c r="G23" s="2"/>
      <c r="H23" s="2"/>
      <c r="I23" s="2"/>
      <c r="J23" s="2"/>
      <c r="K23" s="2"/>
      <c r="L23" s="2"/>
      <c r="M23" s="2"/>
      <c r="N23" s="2"/>
      <c r="O23" s="2"/>
      <c r="P23" s="2"/>
      <c r="Q23" s="2"/>
      <c r="R23" s="2"/>
      <c r="S23" s="2"/>
      <c r="T23" s="2"/>
      <c r="U23" s="2"/>
      <c r="V23" s="2"/>
      <c r="W23" s="2"/>
      <c r="X23" s="454"/>
    </row>
    <row r="24" spans="1:24" ht="20.25" customHeight="1">
      <c r="A24" s="280" t="s">
        <v>22</v>
      </c>
      <c r="B24" s="29"/>
      <c r="C24" s="363">
        <v>75</v>
      </c>
      <c r="D24" s="364">
        <v>80</v>
      </c>
      <c r="E24" s="487">
        <v>85</v>
      </c>
      <c r="F24" s="364">
        <v>90</v>
      </c>
      <c r="G24" s="365">
        <v>155</v>
      </c>
      <c r="H24" s="365">
        <v>175</v>
      </c>
      <c r="I24" s="364">
        <v>330</v>
      </c>
      <c r="J24" s="366">
        <v>74.6</v>
      </c>
      <c r="K24" s="367">
        <v>72.1</v>
      </c>
      <c r="L24" s="488">
        <v>81.9</v>
      </c>
      <c r="M24" s="367">
        <v>79.7</v>
      </c>
      <c r="N24" s="368">
        <v>146.7</v>
      </c>
      <c r="O24" s="368">
        <v>161.6</v>
      </c>
      <c r="P24" s="367">
        <v>308.3</v>
      </c>
      <c r="Q24" s="821">
        <v>71.9</v>
      </c>
      <c r="R24" s="822">
        <v>71.5</v>
      </c>
      <c r="S24" s="823">
        <v>71.9</v>
      </c>
      <c r="T24" s="822">
        <v>71.1</v>
      </c>
      <c r="U24" s="824">
        <v>143.4</v>
      </c>
      <c r="V24" s="824">
        <v>143</v>
      </c>
      <c r="W24" s="824">
        <v>286.4</v>
      </c>
      <c r="X24" s="98"/>
    </row>
    <row r="25" spans="1:24" ht="20.25" customHeight="1" thickBot="1">
      <c r="A25" s="278" t="s">
        <v>23</v>
      </c>
      <c r="B25" s="28"/>
      <c r="C25" s="357">
        <v>150</v>
      </c>
      <c r="D25" s="358">
        <v>120</v>
      </c>
      <c r="E25" s="467">
        <v>100</v>
      </c>
      <c r="F25" s="358">
        <v>80</v>
      </c>
      <c r="G25" s="356">
        <v>270</v>
      </c>
      <c r="H25" s="356">
        <v>180</v>
      </c>
      <c r="I25" s="358">
        <f>'[1]RD費・設備投資 ・減価償却費　CP別'!C23</f>
        <v>450</v>
      </c>
      <c r="J25" s="360">
        <v>59.1</v>
      </c>
      <c r="K25" s="361">
        <v>119.8</v>
      </c>
      <c r="L25" s="472">
        <v>116.1</v>
      </c>
      <c r="M25" s="361">
        <v>116.1</v>
      </c>
      <c r="N25" s="359">
        <v>178.9</v>
      </c>
      <c r="O25" s="359">
        <v>232.2</v>
      </c>
      <c r="P25" s="361">
        <v>411.1</v>
      </c>
      <c r="Q25" s="825">
        <v>57.4</v>
      </c>
      <c r="R25" s="818">
        <v>104.8</v>
      </c>
      <c r="S25" s="819">
        <v>116.9</v>
      </c>
      <c r="T25" s="818">
        <v>94.9</v>
      </c>
      <c r="U25" s="820">
        <v>162.2</v>
      </c>
      <c r="V25" s="820">
        <v>211.8</v>
      </c>
      <c r="W25" s="820">
        <v>374</v>
      </c>
      <c r="X25" s="98"/>
    </row>
    <row r="26" spans="1:24" s="68" customFormat="1" ht="15.75" customHeight="1" thickBot="1">
      <c r="A26" s="452"/>
      <c r="B26" s="237"/>
      <c r="C26" s="237"/>
      <c r="D26" s="237"/>
      <c r="E26" s="237"/>
      <c r="F26" s="237"/>
      <c r="G26" s="237"/>
      <c r="H26" s="237"/>
      <c r="I26" s="237"/>
      <c r="J26" s="237"/>
      <c r="K26" s="237"/>
      <c r="L26" s="237"/>
      <c r="M26" s="237"/>
      <c r="N26" s="237"/>
      <c r="O26" s="237"/>
      <c r="P26" s="237"/>
      <c r="Q26" s="453"/>
      <c r="R26" s="453"/>
      <c r="S26" s="453"/>
      <c r="T26" s="453"/>
      <c r="U26" s="453"/>
      <c r="V26" s="453"/>
      <c r="W26" s="453"/>
      <c r="X26" s="454"/>
    </row>
    <row r="27" spans="1:23" ht="20.25" customHeight="1" thickBot="1">
      <c r="A27" s="13" t="s">
        <v>24</v>
      </c>
      <c r="B27" s="30"/>
      <c r="C27" s="163" t="s">
        <v>194</v>
      </c>
      <c r="D27" s="491" t="s">
        <v>195</v>
      </c>
      <c r="E27" s="491" t="s">
        <v>196</v>
      </c>
      <c r="F27" s="162" t="s">
        <v>197</v>
      </c>
      <c r="G27" s="161" t="s">
        <v>198</v>
      </c>
      <c r="H27" s="161" t="s">
        <v>199</v>
      </c>
      <c r="I27" s="162" t="s">
        <v>200</v>
      </c>
      <c r="J27" s="111" t="s">
        <v>185</v>
      </c>
      <c r="K27" s="12" t="s">
        <v>186</v>
      </c>
      <c r="L27" s="492" t="s">
        <v>187</v>
      </c>
      <c r="M27" s="12" t="s">
        <v>188</v>
      </c>
      <c r="N27" s="10" t="s">
        <v>189</v>
      </c>
      <c r="O27" s="10" t="s">
        <v>190</v>
      </c>
      <c r="P27" s="96" t="s">
        <v>191</v>
      </c>
      <c r="Q27" s="205" t="s">
        <v>185</v>
      </c>
      <c r="R27" s="6" t="s">
        <v>186</v>
      </c>
      <c r="S27" s="494" t="s">
        <v>187</v>
      </c>
      <c r="T27" s="6" t="s">
        <v>188</v>
      </c>
      <c r="U27" s="4" t="s">
        <v>189</v>
      </c>
      <c r="V27" s="4" t="s">
        <v>190</v>
      </c>
      <c r="W27" s="451" t="s">
        <v>191</v>
      </c>
    </row>
    <row r="28" spans="1:23" ht="20.25" customHeight="1" thickTop="1">
      <c r="A28" s="31" t="s">
        <v>25</v>
      </c>
      <c r="B28" s="32"/>
      <c r="C28" s="206">
        <v>110</v>
      </c>
      <c r="D28" s="207">
        <v>110</v>
      </c>
      <c r="E28" s="490">
        <v>110</v>
      </c>
      <c r="F28" s="207">
        <v>110</v>
      </c>
      <c r="G28" s="208">
        <v>110</v>
      </c>
      <c r="H28" s="209">
        <v>110</v>
      </c>
      <c r="I28" s="208">
        <v>110</v>
      </c>
      <c r="J28" s="88">
        <v>108.1</v>
      </c>
      <c r="K28" s="89">
        <v>111.7</v>
      </c>
      <c r="L28" s="493">
        <v>112.2</v>
      </c>
      <c r="M28" s="89">
        <v>115</v>
      </c>
      <c r="N28" s="35">
        <v>109.9</v>
      </c>
      <c r="O28" s="947">
        <v>116.8</v>
      </c>
      <c r="P28" s="35">
        <v>113.4</v>
      </c>
      <c r="Q28" s="672">
        <v>108.4</v>
      </c>
      <c r="R28" s="90">
        <v>110.4</v>
      </c>
      <c r="S28" s="580">
        <v>107.9</v>
      </c>
      <c r="T28" s="90">
        <v>104.7</v>
      </c>
      <c r="U28" s="91">
        <v>109.5</v>
      </c>
      <c r="V28" s="91">
        <v>105.6</v>
      </c>
      <c r="W28" s="91">
        <v>107.3</v>
      </c>
    </row>
    <row r="29" spans="1:23" ht="20.25" customHeight="1" thickBot="1">
      <c r="A29" s="455" t="s">
        <v>0</v>
      </c>
      <c r="B29" s="456"/>
      <c r="C29" s="673">
        <v>135</v>
      </c>
      <c r="D29" s="674">
        <v>135</v>
      </c>
      <c r="E29" s="675">
        <v>135</v>
      </c>
      <c r="F29" s="674">
        <v>135</v>
      </c>
      <c r="G29" s="676">
        <v>135</v>
      </c>
      <c r="H29" s="676">
        <v>135</v>
      </c>
      <c r="I29" s="676">
        <v>135</v>
      </c>
      <c r="J29" s="677">
        <v>136.2</v>
      </c>
      <c r="K29" s="678">
        <v>136.2</v>
      </c>
      <c r="L29" s="679">
        <v>137.3</v>
      </c>
      <c r="M29" s="678">
        <v>135</v>
      </c>
      <c r="N29" s="680">
        <v>136.2</v>
      </c>
      <c r="O29" s="680">
        <v>139.8</v>
      </c>
      <c r="P29" s="680">
        <v>138.2</v>
      </c>
      <c r="Q29" s="681">
        <v>131.3</v>
      </c>
      <c r="R29" s="92">
        <v>133.9</v>
      </c>
      <c r="S29" s="581">
        <v>134.2</v>
      </c>
      <c r="T29" s="92">
        <v>138.3</v>
      </c>
      <c r="U29" s="93">
        <v>132.8</v>
      </c>
      <c r="V29" s="93">
        <v>137.5</v>
      </c>
      <c r="W29" s="93">
        <v>135</v>
      </c>
    </row>
    <row r="30" spans="1:24" ht="13.5" customHeight="1" thickBot="1">
      <c r="A30" s="449"/>
      <c r="B30" s="449"/>
      <c r="C30" s="449"/>
      <c r="D30" s="449"/>
      <c r="E30" s="449"/>
      <c r="F30" s="449"/>
      <c r="G30" s="449"/>
      <c r="H30" s="100"/>
      <c r="I30" s="100"/>
      <c r="J30" s="100"/>
      <c r="K30" s="100"/>
      <c r="L30" s="100"/>
      <c r="M30" s="100"/>
      <c r="N30" s="100"/>
      <c r="O30" s="100"/>
      <c r="P30" s="100"/>
      <c r="Q30" s="100"/>
      <c r="R30" s="100"/>
      <c r="S30" s="100"/>
      <c r="T30" s="100"/>
      <c r="U30" s="100"/>
      <c r="V30" s="100"/>
      <c r="W30" s="100" t="s">
        <v>42</v>
      </c>
      <c r="X30" s="449"/>
    </row>
    <row r="31" spans="8:23" ht="18.75" customHeight="1">
      <c r="H31" s="78"/>
      <c r="I31" s="23"/>
      <c r="J31" s="957" t="s">
        <v>247</v>
      </c>
      <c r="K31" s="958"/>
      <c r="L31" s="958"/>
      <c r="M31" s="958"/>
      <c r="N31" s="958"/>
      <c r="O31" s="958"/>
      <c r="P31" s="937"/>
      <c r="Q31" s="975" t="s">
        <v>245</v>
      </c>
      <c r="R31" s="976"/>
      <c r="S31" s="976"/>
      <c r="T31" s="976"/>
      <c r="U31" s="976"/>
      <c r="V31" s="976"/>
      <c r="W31" s="977"/>
    </row>
    <row r="32" spans="8:23" ht="18" customHeight="1" thickBot="1">
      <c r="H32" s="953" t="s">
        <v>26</v>
      </c>
      <c r="I32" s="978"/>
      <c r="J32" s="969"/>
      <c r="K32" s="970"/>
      <c r="L32" s="970"/>
      <c r="M32" s="970"/>
      <c r="N32" s="970"/>
      <c r="O32" s="970"/>
      <c r="P32" s="971"/>
      <c r="Q32" s="935"/>
      <c r="R32" s="955"/>
      <c r="S32" s="955"/>
      <c r="T32" s="955"/>
      <c r="U32" s="955"/>
      <c r="V32" s="955"/>
      <c r="W32" s="936"/>
    </row>
    <row r="33" spans="8:23" ht="18" customHeight="1" thickBot="1">
      <c r="H33" s="24"/>
      <c r="I33" s="25"/>
      <c r="J33" s="104" t="s">
        <v>44</v>
      </c>
      <c r="K33" s="497" t="s">
        <v>45</v>
      </c>
      <c r="L33" s="495" t="s">
        <v>47</v>
      </c>
      <c r="M33" s="496" t="s">
        <v>48</v>
      </c>
      <c r="N33" s="10" t="s">
        <v>46</v>
      </c>
      <c r="O33" s="10" t="s">
        <v>49</v>
      </c>
      <c r="P33" s="10" t="s">
        <v>50</v>
      </c>
      <c r="Q33" s="450" t="s">
        <v>44</v>
      </c>
      <c r="R33" s="501" t="s">
        <v>45</v>
      </c>
      <c r="S33" s="502" t="s">
        <v>47</v>
      </c>
      <c r="T33" s="503" t="s">
        <v>48</v>
      </c>
      <c r="U33" s="4" t="s">
        <v>46</v>
      </c>
      <c r="V33" s="4" t="s">
        <v>49</v>
      </c>
      <c r="W33" s="4" t="s">
        <v>50</v>
      </c>
    </row>
    <row r="34" spans="8:23" ht="20.25" customHeight="1" thickTop="1">
      <c r="H34" s="274" t="s">
        <v>27</v>
      </c>
      <c r="I34" s="26"/>
      <c r="J34" s="101">
        <f>C6/J6</f>
        <v>1.1193598705875558</v>
      </c>
      <c r="K34" s="222">
        <f aca="true" t="shared" si="11" ref="J34:W38">D6/K6</f>
        <v>1.1232895363877733</v>
      </c>
      <c r="L34" s="498">
        <f t="shared" si="11"/>
        <v>1.1722249401180487</v>
      </c>
      <c r="M34" s="222">
        <f t="shared" si="11"/>
        <v>1.0623441125487023</v>
      </c>
      <c r="N34" s="223">
        <f t="shared" si="11"/>
        <v>1.1213826648257301</v>
      </c>
      <c r="O34" s="223">
        <f t="shared" si="11"/>
        <v>1.1129986526858413</v>
      </c>
      <c r="P34" s="108">
        <f t="shared" si="11"/>
        <v>1.1167123986982324</v>
      </c>
      <c r="Q34" s="682">
        <f>J6/Q6</f>
        <v>0.9360643547623877</v>
      </c>
      <c r="R34" s="683">
        <f t="shared" si="11"/>
        <v>0.9517299468705456</v>
      </c>
      <c r="S34" s="684">
        <f t="shared" si="11"/>
        <v>1.0682299443464094</v>
      </c>
      <c r="T34" s="683">
        <f t="shared" si="11"/>
        <v>1.1575626816289044</v>
      </c>
      <c r="U34" s="685">
        <f t="shared" si="11"/>
        <v>0.9440632547060576</v>
      </c>
      <c r="V34" s="685">
        <f t="shared" si="11"/>
        <v>1.1145933311134184</v>
      </c>
      <c r="W34" s="685">
        <f t="shared" si="11"/>
        <v>1.0299907326467168</v>
      </c>
    </row>
    <row r="35" spans="8:23" ht="20.25" customHeight="1">
      <c r="H35" s="274" t="s">
        <v>28</v>
      </c>
      <c r="I35" s="26"/>
      <c r="J35" s="101">
        <f t="shared" si="11"/>
        <v>1.1268356516260363</v>
      </c>
      <c r="K35" s="224">
        <f t="shared" si="11"/>
        <v>1.1391517700665967</v>
      </c>
      <c r="L35" s="483">
        <f t="shared" si="11"/>
        <v>1.150415515375645</v>
      </c>
      <c r="M35" s="224">
        <f t="shared" si="11"/>
        <v>1.0718795134757058</v>
      </c>
      <c r="N35" s="108">
        <f t="shared" si="11"/>
        <v>1.1331057208455766</v>
      </c>
      <c r="O35" s="108">
        <f t="shared" si="11"/>
        <v>1.108296390120329</v>
      </c>
      <c r="P35" s="108">
        <f t="shared" si="11"/>
        <v>1.1192930780559645</v>
      </c>
      <c r="Q35" s="94">
        <f t="shared" si="11"/>
        <v>0.950610458419719</v>
      </c>
      <c r="R35" s="683">
        <f t="shared" si="11"/>
        <v>0.9708484573502721</v>
      </c>
      <c r="S35" s="684">
        <f t="shared" si="11"/>
        <v>1.074057774768675</v>
      </c>
      <c r="T35" s="683">
        <f t="shared" si="11"/>
        <v>1.1561574492217856</v>
      </c>
      <c r="U35" s="685">
        <f t="shared" si="11"/>
        <v>0.9608069493656418</v>
      </c>
      <c r="V35" s="685">
        <f t="shared" si="11"/>
        <v>1.116580902751336</v>
      </c>
      <c r="W35" s="685">
        <f t="shared" si="11"/>
        <v>1.0407783333054645</v>
      </c>
    </row>
    <row r="36" spans="8:23" ht="20.25" customHeight="1">
      <c r="H36" s="275" t="s">
        <v>29</v>
      </c>
      <c r="I36" s="27"/>
      <c r="J36" s="102">
        <f t="shared" si="11"/>
        <v>1.1083303539506615</v>
      </c>
      <c r="K36" s="225">
        <f t="shared" si="11"/>
        <v>1.101141924959217</v>
      </c>
      <c r="L36" s="484">
        <f t="shared" si="11"/>
        <v>1.2055939559556341</v>
      </c>
      <c r="M36" s="225">
        <f t="shared" si="11"/>
        <v>1.0481471463348662</v>
      </c>
      <c r="N36" s="109">
        <f t="shared" si="11"/>
        <v>1.1045718184919822</v>
      </c>
      <c r="O36" s="109">
        <f t="shared" si="11"/>
        <v>1.1200881380829968</v>
      </c>
      <c r="P36" s="109">
        <f t="shared" si="11"/>
        <v>1.11290895457595</v>
      </c>
      <c r="Q36" s="94">
        <f t="shared" si="11"/>
        <v>0.9153984617902143</v>
      </c>
      <c r="R36" s="683">
        <f t="shared" si="11"/>
        <v>0.9262617104865519</v>
      </c>
      <c r="S36" s="684">
        <f t="shared" si="11"/>
        <v>1.0594346049046321</v>
      </c>
      <c r="T36" s="683">
        <f t="shared" si="11"/>
        <v>1.1596612296110413</v>
      </c>
      <c r="U36" s="685">
        <f t="shared" si="11"/>
        <v>0.9210464294131511</v>
      </c>
      <c r="V36" s="685">
        <f t="shared" si="11"/>
        <v>1.1116100587851077</v>
      </c>
      <c r="W36" s="685">
        <f t="shared" si="11"/>
        <v>1.0144933338671578</v>
      </c>
    </row>
    <row r="37" spans="8:23" ht="20.25" customHeight="1">
      <c r="H37" s="275" t="s">
        <v>30</v>
      </c>
      <c r="I37" s="27"/>
      <c r="J37" s="102">
        <f t="shared" si="11"/>
        <v>1.1611441517983574</v>
      </c>
      <c r="K37" s="225">
        <f t="shared" si="11"/>
        <v>1.0694481119619752</v>
      </c>
      <c r="L37" s="484">
        <f t="shared" si="11"/>
        <v>1.1037234042553192</v>
      </c>
      <c r="M37" s="225">
        <f t="shared" si="11"/>
        <v>0.9670025309202044</v>
      </c>
      <c r="N37" s="109">
        <f t="shared" si="11"/>
        <v>1.1136922656463515</v>
      </c>
      <c r="O37" s="109">
        <f t="shared" si="11"/>
        <v>1.0316801288342015</v>
      </c>
      <c r="P37" s="109">
        <f t="shared" si="11"/>
        <v>1.070993436480591</v>
      </c>
      <c r="Q37" s="94">
        <f t="shared" si="11"/>
        <v>1.014655172413793</v>
      </c>
      <c r="R37" s="683">
        <f t="shared" si="11"/>
        <v>1.0199299757608402</v>
      </c>
      <c r="S37" s="684">
        <f t="shared" si="11"/>
        <v>1.119047619047619</v>
      </c>
      <c r="T37" s="683">
        <f t="shared" si="11"/>
        <v>1.0825019384853969</v>
      </c>
      <c r="U37" s="685">
        <f t="shared" si="11"/>
        <v>1.0173780063951063</v>
      </c>
      <c r="V37" s="685">
        <f t="shared" si="11"/>
        <v>1.099488172637986</v>
      </c>
      <c r="W37" s="685">
        <f t="shared" si="11"/>
        <v>1.0585355706559423</v>
      </c>
    </row>
    <row r="38" spans="8:23" ht="20.25" customHeight="1">
      <c r="H38" s="14" t="s">
        <v>31</v>
      </c>
      <c r="I38" s="27"/>
      <c r="J38" s="102">
        <f t="shared" si="11"/>
        <v>1.170858629661752</v>
      </c>
      <c r="K38" s="225">
        <f t="shared" si="11"/>
        <v>1.1001517450682852</v>
      </c>
      <c r="L38" s="484">
        <f t="shared" si="11"/>
        <v>1.2037833190025795</v>
      </c>
      <c r="M38" s="225">
        <f t="shared" si="11"/>
        <v>0.9533898305084746</v>
      </c>
      <c r="N38" s="109">
        <f t="shared" si="11"/>
        <v>1.13314447592068</v>
      </c>
      <c r="O38" s="109">
        <f t="shared" si="11"/>
        <v>1.0663047692904228</v>
      </c>
      <c r="P38" s="109">
        <f t="shared" si="11"/>
        <v>1.099009900990099</v>
      </c>
      <c r="Q38" s="94">
        <f t="shared" si="11"/>
        <v>1.0387387387387388</v>
      </c>
      <c r="R38" s="683">
        <f t="shared" si="11"/>
        <v>1.0091883614088821</v>
      </c>
      <c r="S38" s="684">
        <f t="shared" si="11"/>
        <v>1.1107927411652339</v>
      </c>
      <c r="T38" s="683">
        <f t="shared" si="11"/>
        <v>0.9561107359891965</v>
      </c>
      <c r="U38" s="685">
        <f t="shared" si="11"/>
        <v>1.0227649006622517</v>
      </c>
      <c r="V38" s="685">
        <f t="shared" si="11"/>
        <v>1.0201740506329113</v>
      </c>
      <c r="W38" s="685">
        <f t="shared" si="11"/>
        <v>1.0214401294498383</v>
      </c>
    </row>
    <row r="39" spans="8:23" ht="20.25" customHeight="1">
      <c r="H39" s="275" t="s">
        <v>32</v>
      </c>
      <c r="I39" s="27"/>
      <c r="J39" s="102">
        <f aca="true" t="shared" si="12" ref="J39:W42">C13/J13</f>
        <v>0.8241758241758241</v>
      </c>
      <c r="K39" s="225">
        <f t="shared" si="12"/>
        <v>0.5640794223826715</v>
      </c>
      <c r="L39" s="484">
        <f t="shared" si="12"/>
        <v>1.5294117647058822</v>
      </c>
      <c r="M39" s="225">
        <f t="shared" si="12"/>
        <v>1.2969094922737308</v>
      </c>
      <c r="N39" s="109">
        <f t="shared" si="12"/>
        <v>0.6478781988986071</v>
      </c>
      <c r="O39" s="109">
        <f t="shared" si="12"/>
        <v>1.3929381276320056</v>
      </c>
      <c r="P39" s="109">
        <f t="shared" si="12"/>
        <v>1.0140028971511348</v>
      </c>
      <c r="Q39" s="686">
        <f t="shared" si="12"/>
        <v>0.5982905982905984</v>
      </c>
      <c r="R39" s="683">
        <f t="shared" si="12"/>
        <v>1.385866166353971</v>
      </c>
      <c r="S39" s="684">
        <f t="shared" si="12"/>
        <v>0.8703071672354948</v>
      </c>
      <c r="T39" s="683">
        <f t="shared" si="12"/>
        <v>1.766081871345029</v>
      </c>
      <c r="U39" s="685">
        <f t="shared" si="12"/>
        <v>0.9894230769230768</v>
      </c>
      <c r="V39" s="685">
        <f t="shared" si="12"/>
        <v>1.2392613408269768</v>
      </c>
      <c r="W39" s="685">
        <f t="shared" si="12"/>
        <v>1.1072892532525396</v>
      </c>
    </row>
    <row r="40" spans="8:23" ht="20.25" customHeight="1">
      <c r="H40" s="275" t="s">
        <v>33</v>
      </c>
      <c r="I40" s="27"/>
      <c r="J40" s="226" t="s">
        <v>237</v>
      </c>
      <c r="K40" s="227" t="s">
        <v>237</v>
      </c>
      <c r="L40" s="499" t="s">
        <v>237</v>
      </c>
      <c r="M40" s="227">
        <f t="shared" si="12"/>
        <v>0</v>
      </c>
      <c r="N40" s="228" t="s">
        <v>237</v>
      </c>
      <c r="O40" s="228">
        <f t="shared" si="12"/>
        <v>0</v>
      </c>
      <c r="P40" s="228" t="s">
        <v>237</v>
      </c>
      <c r="Q40" s="686">
        <f t="shared" si="12"/>
        <v>4.000000000000052</v>
      </c>
      <c r="R40" s="683" t="s">
        <v>237</v>
      </c>
      <c r="S40" s="684" t="s">
        <v>237</v>
      </c>
      <c r="T40" s="683">
        <f t="shared" si="12"/>
        <v>1.0121951219512084</v>
      </c>
      <c r="U40" s="685" t="s">
        <v>237</v>
      </c>
      <c r="V40" s="685" t="s">
        <v>237</v>
      </c>
      <c r="W40" s="85" t="s">
        <v>238</v>
      </c>
    </row>
    <row r="41" spans="8:23" ht="20.25" customHeight="1">
      <c r="H41" s="275" t="s">
        <v>34</v>
      </c>
      <c r="I41" s="27"/>
      <c r="J41" s="102">
        <f aca="true" t="shared" si="13" ref="J41:Q42">C15/J15</f>
        <v>1.1655011655011656</v>
      </c>
      <c r="K41" s="225">
        <f t="shared" si="13"/>
        <v>0.5176876617773942</v>
      </c>
      <c r="L41" s="484">
        <f t="shared" si="13"/>
        <v>1.2974051896207583</v>
      </c>
      <c r="M41" s="225">
        <f t="shared" si="13"/>
        <v>1.3345448350275426</v>
      </c>
      <c r="N41" s="109">
        <f t="shared" si="13"/>
        <v>0.6926952141057934</v>
      </c>
      <c r="O41" s="109">
        <f t="shared" si="13"/>
        <v>1.3174423236006005</v>
      </c>
      <c r="P41" s="109">
        <v>1.01</v>
      </c>
      <c r="Q41" s="94">
        <f t="shared" si="13"/>
        <v>0.5689655172413792</v>
      </c>
      <c r="R41" s="683">
        <f t="shared" si="12"/>
        <v>1.6652298850574714</v>
      </c>
      <c r="S41" s="684">
        <f t="shared" si="12"/>
        <v>1.0652019844082212</v>
      </c>
      <c r="T41" s="683">
        <f t="shared" si="12"/>
        <v>1.8653601694915254</v>
      </c>
      <c r="U41" s="685">
        <f t="shared" si="12"/>
        <v>1.0951724137931036</v>
      </c>
      <c r="V41" s="685">
        <f t="shared" si="12"/>
        <v>1.385944798301486</v>
      </c>
      <c r="W41" s="685">
        <f>P15/W15</f>
        <v>1.2254804947668887</v>
      </c>
    </row>
    <row r="42" spans="8:23" ht="20.25" customHeight="1" thickBot="1">
      <c r="H42" s="278" t="s">
        <v>35</v>
      </c>
      <c r="I42" s="28"/>
      <c r="J42" s="103">
        <f t="shared" si="13"/>
        <v>1.1650485436893203</v>
      </c>
      <c r="K42" s="229">
        <f t="shared" si="13"/>
        <v>0.5613126079447323</v>
      </c>
      <c r="L42" s="485">
        <f t="shared" si="13"/>
        <v>1.7692307692307692</v>
      </c>
      <c r="M42" s="229">
        <f t="shared" si="13"/>
        <v>1.077414205905826</v>
      </c>
      <c r="N42" s="110">
        <f t="shared" si="13"/>
        <v>0.7471607890017932</v>
      </c>
      <c r="O42" s="110">
        <f t="shared" si="13"/>
        <v>1.3137151865475565</v>
      </c>
      <c r="P42" s="110">
        <f>I16/P16</f>
        <v>1.0486577181208052</v>
      </c>
      <c r="Q42" s="687">
        <f>J16/Q16</f>
        <v>0.5359001040582727</v>
      </c>
      <c r="R42" s="688">
        <f t="shared" si="12"/>
        <v>1.6954612005856515</v>
      </c>
      <c r="S42" s="689">
        <f t="shared" si="12"/>
        <v>0.7756563245823389</v>
      </c>
      <c r="T42" s="688">
        <f t="shared" si="12"/>
        <v>2.337686567164179</v>
      </c>
      <c r="U42" s="690">
        <f t="shared" si="12"/>
        <v>1.0176399026763991</v>
      </c>
      <c r="V42" s="690">
        <f t="shared" si="12"/>
        <v>1.3850072780203784</v>
      </c>
      <c r="W42" s="690">
        <f t="shared" si="12"/>
        <v>1.1848906560636185</v>
      </c>
    </row>
    <row r="43" spans="8:23" s="68" customFormat="1" ht="6" customHeight="1" thickBot="1">
      <c r="H43" s="279"/>
      <c r="I43" s="2"/>
      <c r="J43" s="500"/>
      <c r="K43" s="500"/>
      <c r="L43" s="500"/>
      <c r="M43" s="500"/>
      <c r="N43" s="500"/>
      <c r="O43" s="500"/>
      <c r="P43" s="500"/>
      <c r="Q43" s="691"/>
      <c r="R43" s="691"/>
      <c r="S43" s="691"/>
      <c r="T43" s="691"/>
      <c r="U43" s="691"/>
      <c r="V43" s="691"/>
      <c r="W43" s="691"/>
    </row>
    <row r="44" spans="8:23" ht="20.25" customHeight="1">
      <c r="H44" s="280" t="s">
        <v>36</v>
      </c>
      <c r="I44" s="29"/>
      <c r="J44" s="137">
        <f aca="true" t="shared" si="14" ref="J44:W45">C24/J24</f>
        <v>1.0053619302949062</v>
      </c>
      <c r="K44" s="230">
        <f t="shared" si="14"/>
        <v>1.1095700416088767</v>
      </c>
      <c r="L44" s="482">
        <f t="shared" si="14"/>
        <v>1.0378510378510377</v>
      </c>
      <c r="M44" s="230">
        <f t="shared" si="14"/>
        <v>1.1292346298619824</v>
      </c>
      <c r="N44" s="139">
        <f>G24/N24</f>
        <v>1.0565780504430813</v>
      </c>
      <c r="O44" s="139">
        <f t="shared" si="14"/>
        <v>1.0829207920792079</v>
      </c>
      <c r="P44" s="139">
        <f t="shared" si="14"/>
        <v>1.0703859876743431</v>
      </c>
      <c r="Q44" s="692">
        <f t="shared" si="14"/>
        <v>1.0375521557719052</v>
      </c>
      <c r="R44" s="693">
        <f t="shared" si="14"/>
        <v>1.0083916083916082</v>
      </c>
      <c r="S44" s="694">
        <f t="shared" si="14"/>
        <v>1.1390820584144645</v>
      </c>
      <c r="T44" s="693">
        <f t="shared" si="14"/>
        <v>1.1209563994374123</v>
      </c>
      <c r="U44" s="695">
        <f t="shared" si="14"/>
        <v>1.0230125523012552</v>
      </c>
      <c r="V44" s="695">
        <f t="shared" si="14"/>
        <v>1.13006993006993</v>
      </c>
      <c r="W44" s="695">
        <f t="shared" si="14"/>
        <v>1.0764664804469275</v>
      </c>
    </row>
    <row r="45" spans="8:23" ht="20.25" customHeight="1" thickBot="1">
      <c r="H45" s="278" t="s">
        <v>37</v>
      </c>
      <c r="I45" s="28"/>
      <c r="J45" s="103">
        <f t="shared" si="14"/>
        <v>2.5380710659898478</v>
      </c>
      <c r="K45" s="229">
        <f t="shared" si="14"/>
        <v>1.001669449081803</v>
      </c>
      <c r="L45" s="485">
        <f t="shared" si="14"/>
        <v>0.8613264427217916</v>
      </c>
      <c r="M45" s="229">
        <f t="shared" si="14"/>
        <v>0.6890611541774333</v>
      </c>
      <c r="N45" s="110">
        <f t="shared" si="14"/>
        <v>1.5092230296254892</v>
      </c>
      <c r="O45" s="110">
        <f t="shared" si="14"/>
        <v>0.7751937984496124</v>
      </c>
      <c r="P45" s="110">
        <f t="shared" si="14"/>
        <v>1.0946241790318656</v>
      </c>
      <c r="Q45" s="687">
        <f t="shared" si="14"/>
        <v>1.029616724738676</v>
      </c>
      <c r="R45" s="688">
        <f t="shared" si="14"/>
        <v>1.1431297709923665</v>
      </c>
      <c r="S45" s="689">
        <f t="shared" si="14"/>
        <v>0.9931565440547475</v>
      </c>
      <c r="T45" s="688">
        <f t="shared" si="14"/>
        <v>1.2233930453108535</v>
      </c>
      <c r="U45" s="690">
        <f t="shared" si="14"/>
        <v>1.1029593094944514</v>
      </c>
      <c r="V45" s="690">
        <f t="shared" si="14"/>
        <v>1.0963172804532577</v>
      </c>
      <c r="W45" s="690">
        <f t="shared" si="14"/>
        <v>1.099197860962567</v>
      </c>
    </row>
    <row r="46" spans="8:23" s="68" customFormat="1" ht="14.25" customHeight="1" thickBot="1">
      <c r="H46" s="452"/>
      <c r="I46" s="237"/>
      <c r="J46" s="237"/>
      <c r="K46" s="237"/>
      <c r="L46" s="237"/>
      <c r="M46" s="237"/>
      <c r="N46" s="237"/>
      <c r="O46" s="237"/>
      <c r="P46" s="237"/>
      <c r="Q46" s="237"/>
      <c r="R46" s="237"/>
      <c r="S46" s="237"/>
      <c r="T46" s="237"/>
      <c r="U46" s="237"/>
      <c r="V46" s="237"/>
      <c r="W46" s="237"/>
    </row>
    <row r="47" spans="8:23" ht="20.25" customHeight="1" thickBot="1">
      <c r="H47" s="13" t="s">
        <v>38</v>
      </c>
      <c r="I47" s="30"/>
      <c r="J47" s="111" t="s">
        <v>44</v>
      </c>
      <c r="K47" s="492" t="s">
        <v>45</v>
      </c>
      <c r="L47" s="12" t="s">
        <v>47</v>
      </c>
      <c r="M47" s="11" t="s">
        <v>48</v>
      </c>
      <c r="N47" s="10" t="s">
        <v>46</v>
      </c>
      <c r="O47" s="10" t="s">
        <v>49</v>
      </c>
      <c r="P47" s="10" t="s">
        <v>50</v>
      </c>
      <c r="Q47" s="205" t="s">
        <v>44</v>
      </c>
      <c r="R47" s="494" t="s">
        <v>45</v>
      </c>
      <c r="S47" s="6" t="s">
        <v>47</v>
      </c>
      <c r="T47" s="5" t="s">
        <v>48</v>
      </c>
      <c r="U47" s="4" t="s">
        <v>46</v>
      </c>
      <c r="V47" s="4" t="s">
        <v>49</v>
      </c>
      <c r="W47" s="4" t="s">
        <v>50</v>
      </c>
    </row>
    <row r="48" spans="8:23" ht="20.25" customHeight="1" thickTop="1">
      <c r="H48" s="31" t="s">
        <v>39</v>
      </c>
      <c r="I48" s="32"/>
      <c r="J48" s="231">
        <f aca="true" t="shared" si="15" ref="J48:W49">C28-J28</f>
        <v>1.9000000000000057</v>
      </c>
      <c r="K48" s="232">
        <f t="shared" si="15"/>
        <v>-1.7000000000000028</v>
      </c>
      <c r="L48" s="578">
        <f t="shared" si="15"/>
        <v>-2.200000000000003</v>
      </c>
      <c r="M48" s="232">
        <f t="shared" si="15"/>
        <v>-5</v>
      </c>
      <c r="N48" s="233">
        <f t="shared" si="15"/>
        <v>0.09999999999999432</v>
      </c>
      <c r="O48" s="233">
        <f t="shared" si="15"/>
        <v>-6.799999999999997</v>
      </c>
      <c r="P48" s="233">
        <f t="shared" si="15"/>
        <v>-3.4000000000000057</v>
      </c>
      <c r="Q48" s="672">
        <f t="shared" si="15"/>
        <v>-0.30000000000001137</v>
      </c>
      <c r="R48" s="90">
        <f t="shared" si="15"/>
        <v>1.2999999999999972</v>
      </c>
      <c r="S48" s="580">
        <f t="shared" si="15"/>
        <v>4.299999999999997</v>
      </c>
      <c r="T48" s="90">
        <f t="shared" si="15"/>
        <v>10.299999999999997</v>
      </c>
      <c r="U48" s="91">
        <f>N28-U28</f>
        <v>0.4000000000000057</v>
      </c>
      <c r="V48" s="91">
        <f>O28-V28</f>
        <v>11.200000000000003</v>
      </c>
      <c r="W48" s="91">
        <f t="shared" si="15"/>
        <v>6.1000000000000085</v>
      </c>
    </row>
    <row r="49" spans="8:23" ht="20.25" customHeight="1" thickBot="1">
      <c r="H49" s="33" t="s">
        <v>0</v>
      </c>
      <c r="I49" s="34"/>
      <c r="J49" s="234">
        <f t="shared" si="15"/>
        <v>-1.1999999999999886</v>
      </c>
      <c r="K49" s="235">
        <f t="shared" si="15"/>
        <v>-1.1999999999999886</v>
      </c>
      <c r="L49" s="579">
        <f t="shared" si="15"/>
        <v>-2.3000000000000114</v>
      </c>
      <c r="M49" s="235">
        <f t="shared" si="15"/>
        <v>0</v>
      </c>
      <c r="N49" s="236">
        <f t="shared" si="15"/>
        <v>-1.1999999999999886</v>
      </c>
      <c r="O49" s="236">
        <f t="shared" si="15"/>
        <v>-4.800000000000011</v>
      </c>
      <c r="P49" s="236">
        <f t="shared" si="15"/>
        <v>-3.1999999999999886</v>
      </c>
      <c r="Q49" s="681">
        <f t="shared" si="15"/>
        <v>4.899999999999977</v>
      </c>
      <c r="R49" s="92">
        <f t="shared" si="15"/>
        <v>2.299999999999983</v>
      </c>
      <c r="S49" s="581">
        <f t="shared" si="15"/>
        <v>3.1000000000000227</v>
      </c>
      <c r="T49" s="92">
        <f t="shared" si="15"/>
        <v>-3.3000000000000114</v>
      </c>
      <c r="U49" s="93">
        <f>N29-U29</f>
        <v>3.3999999999999773</v>
      </c>
      <c r="V49" s="93">
        <f>O29-V29</f>
        <v>2.3000000000000114</v>
      </c>
      <c r="W49" s="93">
        <f t="shared" si="15"/>
        <v>3.1999999999999886</v>
      </c>
    </row>
  </sheetData>
  <mergeCells count="13">
    <mergeCell ref="J32:P32"/>
    <mergeCell ref="Q4:W4"/>
    <mergeCell ref="Q31:W31"/>
    <mergeCell ref="H32:I32"/>
    <mergeCell ref="Q32:W32"/>
    <mergeCell ref="J31:P31"/>
    <mergeCell ref="Q2:W2"/>
    <mergeCell ref="A3:B3"/>
    <mergeCell ref="Q3:W3"/>
    <mergeCell ref="J2:P2"/>
    <mergeCell ref="J3:P3"/>
    <mergeCell ref="C2:I2"/>
    <mergeCell ref="C3:I3"/>
  </mergeCells>
  <printOptions/>
  <pageMargins left="0.75" right="0.2" top="0.35" bottom="0.2" header="0.38" footer="0.2"/>
  <pageSetup horizontalDpi="600" verticalDpi="600" orientation="landscape" paperSize="9" scale="65" r:id="rId2"/>
  <headerFooter alignWithMargins="0">
    <oddFooter>&amp;C&amp;P / &amp;N</oddFooter>
  </headerFooter>
  <drawing r:id="rId1"/>
</worksheet>
</file>

<file path=xl/worksheets/sheet3.xml><?xml version="1.0" encoding="utf-8"?>
<worksheet xmlns="http://schemas.openxmlformats.org/spreadsheetml/2006/main" xmlns:r="http://schemas.openxmlformats.org/officeDocument/2006/relationships">
  <dimension ref="A1:W38"/>
  <sheetViews>
    <sheetView zoomScale="70" zoomScaleNormal="70" workbookViewId="0" topLeftCell="A1">
      <selection activeCell="A1" sqref="A1"/>
    </sheetView>
  </sheetViews>
  <sheetFormatPr defaultColWidth="9.00390625" defaultRowHeight="13.5"/>
  <cols>
    <col min="1" max="23" width="8.625" style="39" customWidth="1"/>
    <col min="24" max="16384" width="9.00390625" style="39" customWidth="1"/>
  </cols>
  <sheetData>
    <row r="1" spans="1:23" s="37" customFormat="1" ht="14.25" thickBot="1">
      <c r="A1" s="36"/>
      <c r="B1" s="36"/>
      <c r="C1" s="36"/>
      <c r="D1" s="36"/>
      <c r="E1" s="36"/>
      <c r="F1" s="36"/>
      <c r="G1" s="36"/>
      <c r="H1" s="36"/>
      <c r="I1" s="36"/>
      <c r="J1" s="36"/>
      <c r="K1" s="36"/>
      <c r="L1" s="36"/>
      <c r="M1" s="36"/>
      <c r="N1" s="36"/>
      <c r="O1" s="36"/>
      <c r="P1" s="36"/>
      <c r="Q1" s="36"/>
      <c r="R1" s="36"/>
      <c r="S1" s="36"/>
      <c r="T1" s="36"/>
      <c r="U1" s="36"/>
      <c r="V1" s="97"/>
      <c r="W1" s="97" t="s">
        <v>41</v>
      </c>
    </row>
    <row r="2" spans="1:23" ht="15.75">
      <c r="A2" s="13"/>
      <c r="B2" s="38"/>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 r="A3" s="938" t="s">
        <v>51</v>
      </c>
      <c r="B3" s="939"/>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9.75" customHeight="1" thickBot="1">
      <c r="A4" s="284"/>
      <c r="B4" s="285"/>
      <c r="C4" s="157"/>
      <c r="D4" s="158"/>
      <c r="E4" s="158"/>
      <c r="F4" s="158"/>
      <c r="G4" s="155"/>
      <c r="H4" s="155"/>
      <c r="I4" s="156"/>
      <c r="J4" s="8"/>
      <c r="K4" s="9"/>
      <c r="L4" s="7"/>
      <c r="M4" s="9"/>
      <c r="N4" s="9"/>
      <c r="O4" s="7"/>
      <c r="P4" s="19"/>
      <c r="Q4" s="972"/>
      <c r="R4" s="972"/>
      <c r="S4" s="973"/>
      <c r="T4" s="972"/>
      <c r="U4" s="972"/>
      <c r="V4" s="973"/>
      <c r="W4" s="974"/>
    </row>
    <row r="5" spans="1:23" ht="15" thickBot="1">
      <c r="A5" s="940" t="s">
        <v>52</v>
      </c>
      <c r="B5" s="941"/>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3" ht="23.25" customHeight="1" thickTop="1">
      <c r="A6" s="286" t="s">
        <v>53</v>
      </c>
      <c r="B6" s="287"/>
      <c r="C6" s="369">
        <v>350</v>
      </c>
      <c r="D6" s="826">
        <v>350</v>
      </c>
      <c r="E6" s="504">
        <v>360</v>
      </c>
      <c r="F6" s="370">
        <v>360</v>
      </c>
      <c r="G6" s="371">
        <f>SUM(C6:D6)</f>
        <v>700</v>
      </c>
      <c r="H6" s="371">
        <f>SUM(E6:F6)</f>
        <v>720</v>
      </c>
      <c r="I6" s="372">
        <f>H6+G6</f>
        <v>1420</v>
      </c>
      <c r="J6" s="373">
        <v>319.53</v>
      </c>
      <c r="K6" s="827">
        <v>332.49</v>
      </c>
      <c r="L6" s="512">
        <v>343.94</v>
      </c>
      <c r="M6" s="374">
        <v>365.46</v>
      </c>
      <c r="N6" s="375">
        <f>SUM(J6:K6)</f>
        <v>652.02</v>
      </c>
      <c r="O6" s="375">
        <f>SUM(L6:M6)</f>
        <v>709.4</v>
      </c>
      <c r="P6" s="373">
        <v>1362</v>
      </c>
      <c r="Q6" s="828">
        <v>323.11</v>
      </c>
      <c r="R6" s="829">
        <v>333.7</v>
      </c>
      <c r="S6" s="830">
        <v>316.7</v>
      </c>
      <c r="T6" s="829">
        <v>328.31</v>
      </c>
      <c r="U6" s="831">
        <f>Q6+R6</f>
        <v>656.81</v>
      </c>
      <c r="V6" s="831">
        <f>S6+T6</f>
        <v>645.01</v>
      </c>
      <c r="W6" s="831">
        <f>V6+U6</f>
        <v>1301.82</v>
      </c>
    </row>
    <row r="7" spans="1:23" ht="23.25" customHeight="1" thickBot="1">
      <c r="A7" s="288" t="s">
        <v>54</v>
      </c>
      <c r="B7" s="289"/>
      <c r="C7" s="376">
        <f aca="true" t="shared" si="0" ref="C7:T7">SUM(C8:C12)</f>
        <v>385</v>
      </c>
      <c r="D7" s="832">
        <f t="shared" si="0"/>
        <v>385</v>
      </c>
      <c r="E7" s="505">
        <f t="shared" si="0"/>
        <v>395</v>
      </c>
      <c r="F7" s="377">
        <f t="shared" si="0"/>
        <v>395</v>
      </c>
      <c r="G7" s="378">
        <f>SUM(G8:G12)</f>
        <v>770</v>
      </c>
      <c r="H7" s="378">
        <f t="shared" si="0"/>
        <v>790</v>
      </c>
      <c r="I7" s="379">
        <f t="shared" si="0"/>
        <v>1560</v>
      </c>
      <c r="J7" s="380">
        <f t="shared" si="0"/>
        <v>326.88999999999993</v>
      </c>
      <c r="K7" s="833">
        <f t="shared" si="0"/>
        <v>323.81</v>
      </c>
      <c r="L7" s="513">
        <f t="shared" si="0"/>
        <v>343.18</v>
      </c>
      <c r="M7" s="381">
        <f t="shared" si="0"/>
        <v>371.27</v>
      </c>
      <c r="N7" s="382">
        <f t="shared" si="0"/>
        <v>650.7</v>
      </c>
      <c r="O7" s="382">
        <f t="shared" si="0"/>
        <v>714.4499999999999</v>
      </c>
      <c r="P7" s="380">
        <f t="shared" si="0"/>
        <v>1365.15</v>
      </c>
      <c r="Q7" s="834">
        <f t="shared" si="0"/>
        <v>316.68</v>
      </c>
      <c r="R7" s="835">
        <f t="shared" si="0"/>
        <v>298.59999999999997</v>
      </c>
      <c r="S7" s="836">
        <f t="shared" si="0"/>
        <v>286.9</v>
      </c>
      <c r="T7" s="835">
        <f t="shared" si="0"/>
        <v>299.28999999999996</v>
      </c>
      <c r="U7" s="837">
        <f aca="true" t="shared" si="1" ref="U7:U13">Q7+R7</f>
        <v>615.28</v>
      </c>
      <c r="V7" s="837">
        <f aca="true" t="shared" si="2" ref="V7:V13">S7+T7</f>
        <v>586.1899999999999</v>
      </c>
      <c r="W7" s="837">
        <f aca="true" t="shared" si="3" ref="W7:W13">V7+U7</f>
        <v>1201.4699999999998</v>
      </c>
    </row>
    <row r="8" spans="1:23" ht="23.25" customHeight="1" thickTop="1">
      <c r="A8" s="290"/>
      <c r="B8" s="291" t="s">
        <v>55</v>
      </c>
      <c r="C8" s="369">
        <v>70</v>
      </c>
      <c r="D8" s="826">
        <v>75</v>
      </c>
      <c r="E8" s="504">
        <v>75</v>
      </c>
      <c r="F8" s="370">
        <v>75</v>
      </c>
      <c r="G8" s="371">
        <f>SUM(C8:D8)</f>
        <v>145</v>
      </c>
      <c r="H8" s="371">
        <f>SUM(E8:F8)</f>
        <v>150</v>
      </c>
      <c r="I8" s="372">
        <f>H8+G8</f>
        <v>295</v>
      </c>
      <c r="J8" s="373">
        <v>53.56</v>
      </c>
      <c r="K8" s="827">
        <v>60.58</v>
      </c>
      <c r="L8" s="512">
        <v>66.54</v>
      </c>
      <c r="M8" s="374">
        <v>73.35</v>
      </c>
      <c r="N8" s="375">
        <f>SUM(J8:K8)</f>
        <v>114.14</v>
      </c>
      <c r="O8" s="375">
        <f>SUM(L8:M8)</f>
        <v>139.89</v>
      </c>
      <c r="P8" s="373">
        <f>O8+N8</f>
        <v>254.02999999999997</v>
      </c>
      <c r="Q8" s="838">
        <v>49.72</v>
      </c>
      <c r="R8" s="839">
        <v>51.7</v>
      </c>
      <c r="S8" s="840">
        <v>50.8</v>
      </c>
      <c r="T8" s="839">
        <v>51.03</v>
      </c>
      <c r="U8" s="841">
        <f t="shared" si="1"/>
        <v>101.42</v>
      </c>
      <c r="V8" s="841">
        <f t="shared" si="2"/>
        <v>101.83</v>
      </c>
      <c r="W8" s="841">
        <f t="shared" si="3"/>
        <v>203.25</v>
      </c>
    </row>
    <row r="9" spans="1:23" ht="23.25" customHeight="1">
      <c r="A9" s="292"/>
      <c r="B9" s="293" t="s">
        <v>56</v>
      </c>
      <c r="C9" s="369">
        <v>180</v>
      </c>
      <c r="D9" s="826">
        <v>175</v>
      </c>
      <c r="E9" s="504">
        <v>180</v>
      </c>
      <c r="F9" s="370">
        <v>190</v>
      </c>
      <c r="G9" s="371">
        <f>SUM(C9:D9)</f>
        <v>355</v>
      </c>
      <c r="H9" s="371">
        <f>SUM(E9:F9)</f>
        <v>370</v>
      </c>
      <c r="I9" s="372">
        <f>H9+G9</f>
        <v>725</v>
      </c>
      <c r="J9" s="373">
        <v>174.54</v>
      </c>
      <c r="K9" s="827">
        <v>157.18</v>
      </c>
      <c r="L9" s="512">
        <v>172.1</v>
      </c>
      <c r="M9" s="374">
        <v>192.3</v>
      </c>
      <c r="N9" s="375">
        <f>SUM(J9:K9)</f>
        <v>331.72</v>
      </c>
      <c r="O9" s="375">
        <f>SUM(L9:M9)</f>
        <v>364.4</v>
      </c>
      <c r="P9" s="373">
        <f>O9+N9</f>
        <v>696.12</v>
      </c>
      <c r="Q9" s="838">
        <v>167.47</v>
      </c>
      <c r="R9" s="839">
        <v>156.2</v>
      </c>
      <c r="S9" s="842">
        <v>161.1</v>
      </c>
      <c r="T9" s="839">
        <v>171.54</v>
      </c>
      <c r="U9" s="841">
        <f t="shared" si="1"/>
        <v>323.66999999999996</v>
      </c>
      <c r="V9" s="841">
        <f t="shared" si="2"/>
        <v>332.64</v>
      </c>
      <c r="W9" s="841">
        <f t="shared" si="3"/>
        <v>656.31</v>
      </c>
    </row>
    <row r="10" spans="1:23" ht="23.25" customHeight="1">
      <c r="A10" s="275"/>
      <c r="B10" s="293" t="s">
        <v>57</v>
      </c>
      <c r="C10" s="369">
        <v>35</v>
      </c>
      <c r="D10" s="826">
        <v>35</v>
      </c>
      <c r="E10" s="504">
        <v>35</v>
      </c>
      <c r="F10" s="370">
        <v>40</v>
      </c>
      <c r="G10" s="371">
        <f>SUM(C10:D10)</f>
        <v>70</v>
      </c>
      <c r="H10" s="371">
        <f>SUM(E10:F10)</f>
        <v>75</v>
      </c>
      <c r="I10" s="372">
        <f>H10+G10</f>
        <v>145</v>
      </c>
      <c r="J10" s="373">
        <v>29.87</v>
      </c>
      <c r="K10" s="827">
        <v>31.75</v>
      </c>
      <c r="L10" s="512">
        <v>29.47</v>
      </c>
      <c r="M10" s="374">
        <v>35.88</v>
      </c>
      <c r="N10" s="375">
        <f>SUM(J10:K10)</f>
        <v>61.620000000000005</v>
      </c>
      <c r="O10" s="375">
        <f>SUM(L10:M10)</f>
        <v>65.35</v>
      </c>
      <c r="P10" s="373">
        <f>O10+N10</f>
        <v>126.97</v>
      </c>
      <c r="Q10" s="838">
        <v>27.73</v>
      </c>
      <c r="R10" s="839">
        <v>28.5</v>
      </c>
      <c r="S10" s="843">
        <v>20.3</v>
      </c>
      <c r="T10" s="839">
        <v>27.32</v>
      </c>
      <c r="U10" s="841">
        <f t="shared" si="1"/>
        <v>56.230000000000004</v>
      </c>
      <c r="V10" s="841">
        <f t="shared" si="2"/>
        <v>47.620000000000005</v>
      </c>
      <c r="W10" s="841">
        <f t="shared" si="3"/>
        <v>103.85000000000001</v>
      </c>
    </row>
    <row r="11" spans="1:23" ht="23.25" customHeight="1">
      <c r="A11" s="284"/>
      <c r="B11" s="294" t="s">
        <v>58</v>
      </c>
      <c r="C11" s="383">
        <v>85</v>
      </c>
      <c r="D11" s="844">
        <v>85</v>
      </c>
      <c r="E11" s="506">
        <v>85</v>
      </c>
      <c r="F11" s="384">
        <v>75</v>
      </c>
      <c r="G11" s="385">
        <f>SUM(C11:D11)</f>
        <v>170</v>
      </c>
      <c r="H11" s="385">
        <f>SUM(E11:F11)</f>
        <v>160</v>
      </c>
      <c r="I11" s="386">
        <f>H11+G11</f>
        <v>330</v>
      </c>
      <c r="J11" s="387">
        <v>56.72</v>
      </c>
      <c r="K11" s="845">
        <v>64.05</v>
      </c>
      <c r="L11" s="514">
        <v>61.27</v>
      </c>
      <c r="M11" s="388">
        <v>57.61</v>
      </c>
      <c r="N11" s="389">
        <f>SUM(J11:K11)</f>
        <v>120.77</v>
      </c>
      <c r="O11" s="389">
        <f>SUM(L11:M11)</f>
        <v>118.88</v>
      </c>
      <c r="P11" s="387">
        <f>O11+N11</f>
        <v>239.64999999999998</v>
      </c>
      <c r="Q11" s="838">
        <v>60.56</v>
      </c>
      <c r="R11" s="839">
        <v>52.4</v>
      </c>
      <c r="S11" s="840">
        <v>44.7</v>
      </c>
      <c r="T11" s="839">
        <v>37.26</v>
      </c>
      <c r="U11" s="841">
        <f t="shared" si="1"/>
        <v>112.96000000000001</v>
      </c>
      <c r="V11" s="841">
        <f t="shared" si="2"/>
        <v>81.96000000000001</v>
      </c>
      <c r="W11" s="841">
        <f t="shared" si="3"/>
        <v>194.92000000000002</v>
      </c>
    </row>
    <row r="12" spans="1:23" ht="23.25" customHeight="1" thickBot="1">
      <c r="A12" s="295"/>
      <c r="B12" s="296" t="s">
        <v>59</v>
      </c>
      <c r="C12" s="376">
        <v>15</v>
      </c>
      <c r="D12" s="832">
        <v>15</v>
      </c>
      <c r="E12" s="505">
        <v>20</v>
      </c>
      <c r="F12" s="377">
        <v>15</v>
      </c>
      <c r="G12" s="378">
        <f>SUM(C12:D12)</f>
        <v>30</v>
      </c>
      <c r="H12" s="378">
        <f>SUM(E12:F12)</f>
        <v>35</v>
      </c>
      <c r="I12" s="379">
        <f>H12+G12</f>
        <v>65</v>
      </c>
      <c r="J12" s="380">
        <v>12.2</v>
      </c>
      <c r="K12" s="833">
        <v>10.25</v>
      </c>
      <c r="L12" s="513">
        <v>13.8</v>
      </c>
      <c r="M12" s="381">
        <v>12.13</v>
      </c>
      <c r="N12" s="382">
        <f>SUM(J12:K12)</f>
        <v>22.45</v>
      </c>
      <c r="O12" s="382">
        <f>SUM(L12:M12)</f>
        <v>25.93</v>
      </c>
      <c r="P12" s="380">
        <f>O12+N12</f>
        <v>48.379999999999995</v>
      </c>
      <c r="Q12" s="846">
        <v>11.2</v>
      </c>
      <c r="R12" s="847">
        <v>9.8</v>
      </c>
      <c r="S12" s="848">
        <v>10</v>
      </c>
      <c r="T12" s="847">
        <v>12.14</v>
      </c>
      <c r="U12" s="849">
        <f t="shared" si="1"/>
        <v>21</v>
      </c>
      <c r="V12" s="849">
        <f t="shared" si="2"/>
        <v>22.14</v>
      </c>
      <c r="W12" s="849">
        <f t="shared" si="3"/>
        <v>43.14</v>
      </c>
    </row>
    <row r="13" spans="1:23" ht="23.25" customHeight="1" thickBot="1" thickTop="1">
      <c r="A13" s="297" t="s">
        <v>60</v>
      </c>
      <c r="B13" s="298"/>
      <c r="C13" s="390">
        <f aca="true" t="shared" si="4" ref="C13:P13">SUM(C6:C7)</f>
        <v>735</v>
      </c>
      <c r="D13" s="850">
        <f t="shared" si="4"/>
        <v>735</v>
      </c>
      <c r="E13" s="507">
        <f t="shared" si="4"/>
        <v>755</v>
      </c>
      <c r="F13" s="391">
        <f t="shared" si="4"/>
        <v>755</v>
      </c>
      <c r="G13" s="392">
        <f>SUM(G6:G7)</f>
        <v>1470</v>
      </c>
      <c r="H13" s="392">
        <f t="shared" si="4"/>
        <v>1510</v>
      </c>
      <c r="I13" s="393">
        <f t="shared" si="4"/>
        <v>2980</v>
      </c>
      <c r="J13" s="394">
        <f t="shared" si="4"/>
        <v>646.4199999999998</v>
      </c>
      <c r="K13" s="851">
        <f t="shared" si="4"/>
        <v>656.3</v>
      </c>
      <c r="L13" s="515">
        <f t="shared" si="4"/>
        <v>687.12</v>
      </c>
      <c r="M13" s="395">
        <f t="shared" si="4"/>
        <v>736.73</v>
      </c>
      <c r="N13" s="396">
        <f t="shared" si="4"/>
        <v>1302.72</v>
      </c>
      <c r="O13" s="396">
        <f t="shared" si="4"/>
        <v>1423.85</v>
      </c>
      <c r="P13" s="394">
        <f t="shared" si="4"/>
        <v>2727.15</v>
      </c>
      <c r="Q13" s="852">
        <f>Q6+Q7</f>
        <v>639.79</v>
      </c>
      <c r="R13" s="853">
        <f>R6+R7</f>
        <v>632.3</v>
      </c>
      <c r="S13" s="854">
        <f>S6+S7</f>
        <v>603.5999999999999</v>
      </c>
      <c r="T13" s="853">
        <f>T6+T7</f>
        <v>627.5999999999999</v>
      </c>
      <c r="U13" s="855">
        <f t="shared" si="1"/>
        <v>1272.09</v>
      </c>
      <c r="V13" s="855">
        <f t="shared" si="2"/>
        <v>1231.1999999999998</v>
      </c>
      <c r="W13" s="855">
        <f t="shared" si="3"/>
        <v>2503.29</v>
      </c>
    </row>
    <row r="14" spans="1:23" s="68" customFormat="1" ht="10.5" customHeight="1" thickBot="1">
      <c r="A14" s="325"/>
      <c r="B14" s="325"/>
      <c r="C14" s="325"/>
      <c r="D14" s="325"/>
      <c r="E14" s="325"/>
      <c r="F14" s="325"/>
      <c r="G14" s="325"/>
      <c r="H14" s="325"/>
      <c r="I14" s="325"/>
      <c r="J14" s="325"/>
      <c r="K14" s="325"/>
      <c r="L14" s="325"/>
      <c r="M14" s="325"/>
      <c r="N14" s="325"/>
      <c r="O14" s="325"/>
      <c r="P14" s="325"/>
      <c r="Q14" s="325"/>
      <c r="R14" s="325"/>
      <c r="S14" s="325"/>
      <c r="T14" s="325"/>
      <c r="U14" s="325"/>
      <c r="V14" s="325"/>
      <c r="W14" s="325"/>
    </row>
    <row r="15" spans="1:23" ht="23.25" customHeight="1" thickBot="1">
      <c r="A15" s="942" t="s">
        <v>61</v>
      </c>
      <c r="B15" s="943"/>
      <c r="C15" s="163" t="s">
        <v>194</v>
      </c>
      <c r="D15" s="491" t="s">
        <v>195</v>
      </c>
      <c r="E15" s="491" t="s">
        <v>196</v>
      </c>
      <c r="F15" s="162" t="s">
        <v>197</v>
      </c>
      <c r="G15" s="161" t="s">
        <v>198</v>
      </c>
      <c r="H15" s="161" t="s">
        <v>199</v>
      </c>
      <c r="I15" s="162" t="s">
        <v>200</v>
      </c>
      <c r="J15" s="111" t="s">
        <v>185</v>
      </c>
      <c r="K15" s="12" t="s">
        <v>186</v>
      </c>
      <c r="L15" s="492" t="s">
        <v>187</v>
      </c>
      <c r="M15" s="12" t="s">
        <v>188</v>
      </c>
      <c r="N15" s="10" t="s">
        <v>189</v>
      </c>
      <c r="O15" s="10" t="s">
        <v>190</v>
      </c>
      <c r="P15" s="96" t="s">
        <v>191</v>
      </c>
      <c r="Q15" s="205" t="s">
        <v>185</v>
      </c>
      <c r="R15" s="6" t="s">
        <v>186</v>
      </c>
      <c r="S15" s="494" t="s">
        <v>187</v>
      </c>
      <c r="T15" s="6" t="s">
        <v>188</v>
      </c>
      <c r="U15" s="4" t="s">
        <v>189</v>
      </c>
      <c r="V15" s="4" t="s">
        <v>190</v>
      </c>
      <c r="W15" s="451" t="s">
        <v>191</v>
      </c>
    </row>
    <row r="16" spans="1:23" ht="23.25" customHeight="1" thickTop="1">
      <c r="A16" s="300" t="s">
        <v>13</v>
      </c>
      <c r="B16" s="301"/>
      <c r="C16" s="397">
        <v>111</v>
      </c>
      <c r="D16" s="856">
        <v>115</v>
      </c>
      <c r="E16" s="508">
        <v>126</v>
      </c>
      <c r="F16" s="398">
        <v>128</v>
      </c>
      <c r="G16" s="399">
        <f>SUM(C16:D16)</f>
        <v>226</v>
      </c>
      <c r="H16" s="399">
        <f>SUM(E16:F16)</f>
        <v>254</v>
      </c>
      <c r="I16" s="400">
        <f>G16+H16</f>
        <v>480</v>
      </c>
      <c r="J16" s="401">
        <v>107</v>
      </c>
      <c r="K16" s="857">
        <v>97.4</v>
      </c>
      <c r="L16" s="516">
        <v>107.6</v>
      </c>
      <c r="M16" s="402">
        <v>107.3</v>
      </c>
      <c r="N16" s="403">
        <f>SUM(J16:K16)</f>
        <v>204.4</v>
      </c>
      <c r="O16" s="403">
        <f>SUM(L16:M16)</f>
        <v>214.89999999999998</v>
      </c>
      <c r="P16" s="404">
        <f>N16+O16</f>
        <v>419.29999999999995</v>
      </c>
      <c r="Q16" s="858">
        <v>127.2</v>
      </c>
      <c r="R16" s="859">
        <v>109.1</v>
      </c>
      <c r="S16" s="860">
        <v>86</v>
      </c>
      <c r="T16" s="859">
        <v>92</v>
      </c>
      <c r="U16" s="861">
        <f>SUM(Q16:R16)</f>
        <v>236.3</v>
      </c>
      <c r="V16" s="861">
        <f>SUM(S16:T16)</f>
        <v>178</v>
      </c>
      <c r="W16" s="861">
        <f>U16+V16</f>
        <v>414.3</v>
      </c>
    </row>
    <row r="17" spans="1:23" ht="23.25" customHeight="1">
      <c r="A17" s="302" t="s">
        <v>62</v>
      </c>
      <c r="B17" s="303"/>
      <c r="C17" s="164">
        <f>C16/C13</f>
        <v>0.1510204081632653</v>
      </c>
      <c r="D17" s="696">
        <f aca="true" t="shared" si="5" ref="D17:V17">D16/D13</f>
        <v>0.1564625850340136</v>
      </c>
      <c r="E17" s="509">
        <f t="shared" si="5"/>
        <v>0.16688741721854305</v>
      </c>
      <c r="F17" s="165">
        <f t="shared" si="5"/>
        <v>0.1695364238410596</v>
      </c>
      <c r="G17" s="166">
        <f>G16/G13</f>
        <v>0.15374149659863945</v>
      </c>
      <c r="H17" s="166">
        <f t="shared" si="5"/>
        <v>0.16821192052980133</v>
      </c>
      <c r="I17" s="167">
        <f t="shared" si="5"/>
        <v>0.1610738255033557</v>
      </c>
      <c r="J17" s="133">
        <f t="shared" si="5"/>
        <v>0.16552705671235424</v>
      </c>
      <c r="K17" s="697">
        <f t="shared" si="5"/>
        <v>0.14840774036263907</v>
      </c>
      <c r="L17" s="517">
        <f t="shared" si="5"/>
        <v>0.1565956455932006</v>
      </c>
      <c r="M17" s="134">
        <f t="shared" si="5"/>
        <v>0.14564358720291015</v>
      </c>
      <c r="N17" s="135">
        <f>N16/N13</f>
        <v>0.15690248096290837</v>
      </c>
      <c r="O17" s="135">
        <f t="shared" si="5"/>
        <v>0.15092881974927133</v>
      </c>
      <c r="P17" s="136">
        <f t="shared" si="5"/>
        <v>0.15375025209467758</v>
      </c>
      <c r="Q17" s="698">
        <f t="shared" si="5"/>
        <v>0.19881523624939434</v>
      </c>
      <c r="R17" s="699">
        <f t="shared" si="5"/>
        <v>0.17254467815910168</v>
      </c>
      <c r="S17" s="700">
        <f t="shared" si="5"/>
        <v>0.14247846255798544</v>
      </c>
      <c r="T17" s="699">
        <f t="shared" si="5"/>
        <v>0.14659018483110264</v>
      </c>
      <c r="U17" s="701">
        <f>U16/U13</f>
        <v>0.18575729704659263</v>
      </c>
      <c r="V17" s="701">
        <f t="shared" si="5"/>
        <v>0.1445743989603639</v>
      </c>
      <c r="W17" s="701">
        <f>W16/W13</f>
        <v>0.16550219910597655</v>
      </c>
    </row>
    <row r="18" spans="1:23" ht="23.25" customHeight="1">
      <c r="A18" s="302" t="s">
        <v>11</v>
      </c>
      <c r="B18" s="303"/>
      <c r="C18" s="862"/>
      <c r="D18" s="863"/>
      <c r="E18" s="864"/>
      <c r="F18" s="865"/>
      <c r="G18" s="866"/>
      <c r="H18" s="866"/>
      <c r="I18" s="408">
        <v>200</v>
      </c>
      <c r="J18" s="862"/>
      <c r="K18" s="863"/>
      <c r="L18" s="864"/>
      <c r="M18" s="865"/>
      <c r="N18" s="866"/>
      <c r="O18" s="866"/>
      <c r="P18" s="412">
        <v>184.6</v>
      </c>
      <c r="Q18" s="867"/>
      <c r="R18" s="868"/>
      <c r="S18" s="869"/>
      <c r="T18" s="868"/>
      <c r="U18" s="870"/>
      <c r="V18" s="870"/>
      <c r="W18" s="871">
        <v>166.5</v>
      </c>
    </row>
    <row r="19" spans="1:23" ht="23.25" customHeight="1">
      <c r="A19" s="304" t="s">
        <v>63</v>
      </c>
      <c r="B19" s="305"/>
      <c r="C19" s="872"/>
      <c r="D19" s="873"/>
      <c r="E19" s="874"/>
      <c r="F19" s="875"/>
      <c r="G19" s="876"/>
      <c r="H19" s="876"/>
      <c r="I19" s="877"/>
      <c r="J19" s="872"/>
      <c r="K19" s="873"/>
      <c r="L19" s="874"/>
      <c r="M19" s="875"/>
      <c r="N19" s="876"/>
      <c r="O19" s="876"/>
      <c r="P19" s="414">
        <f>130.2-43</f>
        <v>87.19999999999999</v>
      </c>
      <c r="Q19" s="878"/>
      <c r="R19" s="879"/>
      <c r="S19" s="880"/>
      <c r="T19" s="879"/>
      <c r="U19" s="881"/>
      <c r="V19" s="881"/>
      <c r="W19" s="882">
        <v>76.4</v>
      </c>
    </row>
    <row r="20" spans="1:23" ht="23.25" customHeight="1" thickBot="1">
      <c r="A20" s="297" t="s">
        <v>64</v>
      </c>
      <c r="B20" s="306"/>
      <c r="C20" s="883"/>
      <c r="D20" s="884"/>
      <c r="E20" s="885"/>
      <c r="F20" s="886"/>
      <c r="G20" s="887"/>
      <c r="H20" s="887"/>
      <c r="I20" s="415">
        <v>110</v>
      </c>
      <c r="J20" s="883"/>
      <c r="K20" s="884"/>
      <c r="L20" s="885"/>
      <c r="M20" s="886"/>
      <c r="N20" s="887"/>
      <c r="O20" s="887"/>
      <c r="P20" s="416">
        <v>102.2</v>
      </c>
      <c r="Q20" s="888"/>
      <c r="R20" s="889"/>
      <c r="S20" s="890"/>
      <c r="T20" s="891"/>
      <c r="U20" s="892"/>
      <c r="V20" s="892"/>
      <c r="W20" s="893">
        <v>87.9</v>
      </c>
    </row>
    <row r="21" spans="17:23" ht="20.25" customHeight="1" thickBot="1">
      <c r="Q21" s="148"/>
      <c r="R21" s="148"/>
      <c r="S21" s="148"/>
      <c r="T21" s="148"/>
      <c r="U21" s="148"/>
      <c r="V21" s="148"/>
      <c r="W21" s="149" t="s">
        <v>42</v>
      </c>
    </row>
    <row r="22" spans="8:23" ht="23.25" customHeight="1">
      <c r="H22" s="13"/>
      <c r="I22" s="307"/>
      <c r="J22" s="957" t="s">
        <v>247</v>
      </c>
      <c r="K22" s="958"/>
      <c r="L22" s="958"/>
      <c r="M22" s="958"/>
      <c r="N22" s="958"/>
      <c r="O22" s="958"/>
      <c r="P22" s="937"/>
      <c r="Q22" s="975" t="s">
        <v>245</v>
      </c>
      <c r="R22" s="976"/>
      <c r="S22" s="976"/>
      <c r="T22" s="976"/>
      <c r="U22" s="976"/>
      <c r="V22" s="976"/>
      <c r="W22" s="977"/>
    </row>
    <row r="23" spans="8:23" ht="23.25" customHeight="1" thickBot="1">
      <c r="H23" s="938" t="s">
        <v>65</v>
      </c>
      <c r="I23" s="944"/>
      <c r="J23" s="969"/>
      <c r="K23" s="970"/>
      <c r="L23" s="970"/>
      <c r="M23" s="970"/>
      <c r="N23" s="970"/>
      <c r="O23" s="970"/>
      <c r="P23" s="971"/>
      <c r="Q23" s="935"/>
      <c r="R23" s="955"/>
      <c r="S23" s="955"/>
      <c r="T23" s="955"/>
      <c r="U23" s="955"/>
      <c r="V23" s="955"/>
      <c r="W23" s="936"/>
    </row>
    <row r="24" spans="8:23" ht="23.25" customHeight="1" thickBot="1">
      <c r="H24" s="940" t="s">
        <v>66</v>
      </c>
      <c r="I24" s="941"/>
      <c r="J24" s="104" t="s">
        <v>44</v>
      </c>
      <c r="K24" s="497" t="s">
        <v>45</v>
      </c>
      <c r="L24" s="495" t="s">
        <v>47</v>
      </c>
      <c r="M24" s="496" t="s">
        <v>48</v>
      </c>
      <c r="N24" s="10" t="s">
        <v>46</v>
      </c>
      <c r="O24" s="10" t="s">
        <v>49</v>
      </c>
      <c r="P24" s="10" t="s">
        <v>50</v>
      </c>
      <c r="Q24" s="450" t="s">
        <v>44</v>
      </c>
      <c r="R24" s="501" t="s">
        <v>45</v>
      </c>
      <c r="S24" s="502" t="s">
        <v>47</v>
      </c>
      <c r="T24" s="503" t="s">
        <v>48</v>
      </c>
      <c r="U24" s="4" t="s">
        <v>46</v>
      </c>
      <c r="V24" s="4" t="s">
        <v>49</v>
      </c>
      <c r="W24" s="4" t="s">
        <v>50</v>
      </c>
    </row>
    <row r="25" spans="8:23" ht="23.25" customHeight="1" thickTop="1">
      <c r="H25" s="286" t="s">
        <v>67</v>
      </c>
      <c r="I25" s="287"/>
      <c r="J25" s="168">
        <f>C6/J6</f>
        <v>1.0953588082496166</v>
      </c>
      <c r="K25" s="169">
        <f aca="true" t="shared" si="6" ref="J25:W32">D6/K6</f>
        <v>1.0526632379921201</v>
      </c>
      <c r="L25" s="519">
        <f t="shared" si="6"/>
        <v>1.046694190847241</v>
      </c>
      <c r="M25" s="169">
        <f t="shared" si="6"/>
        <v>0.9850599244787391</v>
      </c>
      <c r="N25" s="170">
        <f t="shared" si="6"/>
        <v>1.073586699794485</v>
      </c>
      <c r="O25" s="170">
        <f t="shared" si="6"/>
        <v>1.0149422046800114</v>
      </c>
      <c r="P25" s="170">
        <f t="shared" si="6"/>
        <v>1.0425844346549193</v>
      </c>
      <c r="Q25" s="41">
        <f t="shared" si="6"/>
        <v>0.9889201819813684</v>
      </c>
      <c r="R25" s="42">
        <f>K6/R6</f>
        <v>0.9963739886125262</v>
      </c>
      <c r="S25" s="525">
        <f>L6/S6</f>
        <v>1.0860119987369752</v>
      </c>
      <c r="T25" s="42">
        <f>M6/T6</f>
        <v>1.1131552496116475</v>
      </c>
      <c r="U25" s="43">
        <f>N6/U6</f>
        <v>0.9927071755911147</v>
      </c>
      <c r="V25" s="43">
        <f>O6/V6</f>
        <v>1.0998279096448116</v>
      </c>
      <c r="W25" s="43">
        <v>1.046</v>
      </c>
    </row>
    <row r="26" spans="8:23" ht="23.25" customHeight="1" thickBot="1">
      <c r="H26" s="288" t="s">
        <v>68</v>
      </c>
      <c r="I26" s="289"/>
      <c r="J26" s="171">
        <f t="shared" si="6"/>
        <v>1.1777662210529538</v>
      </c>
      <c r="K26" s="172">
        <f t="shared" si="6"/>
        <v>1.1889688397517062</v>
      </c>
      <c r="L26" s="520">
        <f t="shared" si="6"/>
        <v>1.15099947549391</v>
      </c>
      <c r="M26" s="172">
        <f t="shared" si="6"/>
        <v>1.0639157486465376</v>
      </c>
      <c r="N26" s="173">
        <f t="shared" si="6"/>
        <v>1.1833410173659136</v>
      </c>
      <c r="O26" s="173">
        <f t="shared" si="6"/>
        <v>1.1057456784939466</v>
      </c>
      <c r="P26" s="173">
        <f t="shared" si="6"/>
        <v>1.1427315679595649</v>
      </c>
      <c r="Q26" s="44">
        <f t="shared" si="6"/>
        <v>1.032240747757989</v>
      </c>
      <c r="R26" s="45">
        <f t="shared" si="6"/>
        <v>1.0844273275284664</v>
      </c>
      <c r="S26" s="526">
        <f t="shared" si="6"/>
        <v>1.1961659114674104</v>
      </c>
      <c r="T26" s="45">
        <f t="shared" si="6"/>
        <v>1.2405025226369075</v>
      </c>
      <c r="U26" s="46">
        <f t="shared" si="6"/>
        <v>1.0575672864386947</v>
      </c>
      <c r="V26" s="46">
        <f t="shared" si="6"/>
        <v>1.2188027772565209</v>
      </c>
      <c r="W26" s="46">
        <f t="shared" si="6"/>
        <v>1.1362331144348177</v>
      </c>
    </row>
    <row r="27" spans="8:23" ht="23.25" customHeight="1" thickTop="1">
      <c r="H27" s="290"/>
      <c r="I27" s="291" t="s">
        <v>69</v>
      </c>
      <c r="J27" s="174">
        <f t="shared" si="6"/>
        <v>1.3069454817027633</v>
      </c>
      <c r="K27" s="175">
        <f t="shared" si="6"/>
        <v>1.2380323539121822</v>
      </c>
      <c r="L27" s="521">
        <f t="shared" si="6"/>
        <v>1.127141568981064</v>
      </c>
      <c r="M27" s="175">
        <f t="shared" si="6"/>
        <v>1.0224948875255624</v>
      </c>
      <c r="N27" s="176">
        <f t="shared" si="6"/>
        <v>1.2703697213947784</v>
      </c>
      <c r="O27" s="176">
        <f t="shared" si="6"/>
        <v>1.0722710701265281</v>
      </c>
      <c r="P27" s="176">
        <f t="shared" si="6"/>
        <v>1.161280163760186</v>
      </c>
      <c r="Q27" s="47">
        <f t="shared" si="6"/>
        <v>1.0772325020112632</v>
      </c>
      <c r="R27" s="48">
        <f t="shared" si="6"/>
        <v>1.171760154738878</v>
      </c>
      <c r="S27" s="527">
        <f t="shared" si="6"/>
        <v>1.3098425196850396</v>
      </c>
      <c r="T27" s="48">
        <f t="shared" si="6"/>
        <v>1.4373897707231038</v>
      </c>
      <c r="U27" s="49">
        <f t="shared" si="6"/>
        <v>1.1254190494971406</v>
      </c>
      <c r="V27" s="49">
        <f t="shared" si="6"/>
        <v>1.3737601885495432</v>
      </c>
      <c r="W27" s="49">
        <f t="shared" si="6"/>
        <v>1.2498400984009839</v>
      </c>
    </row>
    <row r="28" spans="8:23" ht="23.25" customHeight="1">
      <c r="H28" s="292"/>
      <c r="I28" s="293" t="s">
        <v>70</v>
      </c>
      <c r="J28" s="174">
        <f t="shared" si="6"/>
        <v>1.0312822275696116</v>
      </c>
      <c r="K28" s="175">
        <f t="shared" si="6"/>
        <v>1.1133732026975443</v>
      </c>
      <c r="L28" s="521">
        <f t="shared" si="6"/>
        <v>1.0459035444509006</v>
      </c>
      <c r="M28" s="175">
        <f t="shared" si="6"/>
        <v>0.9880395215808632</v>
      </c>
      <c r="N28" s="176">
        <f t="shared" si="6"/>
        <v>1.070179669600868</v>
      </c>
      <c r="O28" s="176">
        <f t="shared" si="6"/>
        <v>1.0153677277716795</v>
      </c>
      <c r="P28" s="176">
        <f t="shared" si="6"/>
        <v>1.0414870999253003</v>
      </c>
      <c r="Q28" s="47">
        <f t="shared" si="6"/>
        <v>1.0422165163909953</v>
      </c>
      <c r="R28" s="48">
        <f t="shared" si="6"/>
        <v>1.0062740076824586</v>
      </c>
      <c r="S28" s="702">
        <f t="shared" si="6"/>
        <v>1.0682805710738672</v>
      </c>
      <c r="T28" s="48">
        <f t="shared" si="6"/>
        <v>1.1210213361315147</v>
      </c>
      <c r="U28" s="49">
        <f t="shared" si="6"/>
        <v>1.0248710105972134</v>
      </c>
      <c r="V28" s="49">
        <f t="shared" si="6"/>
        <v>1.0954785954785955</v>
      </c>
      <c r="W28" s="49">
        <f t="shared" si="6"/>
        <v>1.0606573113315354</v>
      </c>
    </row>
    <row r="29" spans="8:23" ht="23.25" customHeight="1">
      <c r="H29" s="275"/>
      <c r="I29" s="293" t="s">
        <v>71</v>
      </c>
      <c r="J29" s="174">
        <f t="shared" si="6"/>
        <v>1.171744224974891</v>
      </c>
      <c r="K29" s="175">
        <f t="shared" si="6"/>
        <v>1.1023622047244095</v>
      </c>
      <c r="L29" s="521">
        <f t="shared" si="6"/>
        <v>1.187648456057007</v>
      </c>
      <c r="M29" s="175">
        <f t="shared" si="6"/>
        <v>1.1148272017837235</v>
      </c>
      <c r="N29" s="176">
        <f t="shared" si="6"/>
        <v>1.1359948068808827</v>
      </c>
      <c r="O29" s="176">
        <f t="shared" si="6"/>
        <v>1.1476664116296864</v>
      </c>
      <c r="P29" s="176">
        <f t="shared" si="6"/>
        <v>1.1420020477278097</v>
      </c>
      <c r="Q29" s="47">
        <f t="shared" si="6"/>
        <v>1.0771727371078255</v>
      </c>
      <c r="R29" s="48">
        <f t="shared" si="6"/>
        <v>1.1140350877192982</v>
      </c>
      <c r="S29" s="531">
        <f t="shared" si="6"/>
        <v>1.4517241379310344</v>
      </c>
      <c r="T29" s="48">
        <f t="shared" si="6"/>
        <v>1.313323572474378</v>
      </c>
      <c r="U29" s="49">
        <f t="shared" si="6"/>
        <v>1.0958563044638094</v>
      </c>
      <c r="V29" s="49">
        <f t="shared" si="6"/>
        <v>1.3723225535489287</v>
      </c>
      <c r="W29" s="49">
        <f t="shared" si="6"/>
        <v>1.2226287915262397</v>
      </c>
    </row>
    <row r="30" spans="8:23" ht="23.25" customHeight="1">
      <c r="H30" s="284"/>
      <c r="I30" s="294" t="s">
        <v>72</v>
      </c>
      <c r="J30" s="174">
        <f t="shared" si="6"/>
        <v>1.498589562764457</v>
      </c>
      <c r="K30" s="175">
        <f t="shared" si="6"/>
        <v>1.3270882123341141</v>
      </c>
      <c r="L30" s="521">
        <f t="shared" si="6"/>
        <v>1.38730210543496</v>
      </c>
      <c r="M30" s="175">
        <f t="shared" si="6"/>
        <v>1.3018573164381184</v>
      </c>
      <c r="N30" s="176">
        <f t="shared" si="6"/>
        <v>1.4076343462780492</v>
      </c>
      <c r="O30" s="176">
        <f t="shared" si="6"/>
        <v>1.3458950201884254</v>
      </c>
      <c r="P30" s="176">
        <f t="shared" si="6"/>
        <v>1.3770081368662634</v>
      </c>
      <c r="Q30" s="47">
        <f t="shared" si="6"/>
        <v>0.9365918097754292</v>
      </c>
      <c r="R30" s="48">
        <f t="shared" si="6"/>
        <v>1.2223282442748091</v>
      </c>
      <c r="S30" s="527">
        <f t="shared" si="6"/>
        <v>1.3706935123042505</v>
      </c>
      <c r="T30" s="48">
        <f t="shared" si="6"/>
        <v>1.5461621041331186</v>
      </c>
      <c r="U30" s="49">
        <f t="shared" si="6"/>
        <v>1.0691395184135977</v>
      </c>
      <c r="V30" s="49">
        <f t="shared" si="6"/>
        <v>1.4504636408003901</v>
      </c>
      <c r="W30" s="49">
        <f t="shared" si="6"/>
        <v>1.2294787605171351</v>
      </c>
    </row>
    <row r="31" spans="8:23" ht="21" customHeight="1" thickBot="1">
      <c r="H31" s="295"/>
      <c r="I31" s="296" t="s">
        <v>73</v>
      </c>
      <c r="J31" s="177">
        <f t="shared" si="6"/>
        <v>1.2295081967213115</v>
      </c>
      <c r="K31" s="178">
        <f t="shared" si="6"/>
        <v>1.4634146341463414</v>
      </c>
      <c r="L31" s="522">
        <f t="shared" si="6"/>
        <v>1.4492753623188406</v>
      </c>
      <c r="M31" s="178">
        <f t="shared" si="6"/>
        <v>1.2366034624896949</v>
      </c>
      <c r="N31" s="179">
        <f t="shared" si="6"/>
        <v>1.3363028953229399</v>
      </c>
      <c r="O31" s="179">
        <f t="shared" si="6"/>
        <v>1.349787890474354</v>
      </c>
      <c r="P31" s="179">
        <f t="shared" si="6"/>
        <v>1.343530384456387</v>
      </c>
      <c r="Q31" s="50">
        <f t="shared" si="6"/>
        <v>1.0892857142857142</v>
      </c>
      <c r="R31" s="51">
        <f t="shared" si="6"/>
        <v>1.0459183673469388</v>
      </c>
      <c r="S31" s="528">
        <f t="shared" si="6"/>
        <v>1.3800000000000001</v>
      </c>
      <c r="T31" s="51">
        <f t="shared" si="6"/>
        <v>0.999176276771005</v>
      </c>
      <c r="U31" s="52">
        <f t="shared" si="6"/>
        <v>1.069047619047619</v>
      </c>
      <c r="V31" s="52">
        <f t="shared" si="6"/>
        <v>1.1711833785004517</v>
      </c>
      <c r="W31" s="52">
        <f t="shared" si="6"/>
        <v>1.1214649976819655</v>
      </c>
    </row>
    <row r="32" spans="8:23" ht="23.25" customHeight="1" thickBot="1" thickTop="1">
      <c r="H32" s="297" t="s">
        <v>74</v>
      </c>
      <c r="I32" s="298"/>
      <c r="J32" s="180">
        <f t="shared" si="6"/>
        <v>1.1370316512484147</v>
      </c>
      <c r="K32" s="181">
        <f t="shared" si="6"/>
        <v>1.1199146731677587</v>
      </c>
      <c r="L32" s="523">
        <f t="shared" si="6"/>
        <v>1.0987891489113983</v>
      </c>
      <c r="M32" s="181">
        <f t="shared" si="6"/>
        <v>1.0247987729561712</v>
      </c>
      <c r="N32" s="182">
        <f t="shared" si="6"/>
        <v>1.1284082535003683</v>
      </c>
      <c r="O32" s="182">
        <f t="shared" si="6"/>
        <v>1.0605049689222883</v>
      </c>
      <c r="P32" s="182">
        <f t="shared" si="6"/>
        <v>1.0927158388794163</v>
      </c>
      <c r="Q32" s="53">
        <f t="shared" si="6"/>
        <v>1.0103627752856403</v>
      </c>
      <c r="R32" s="54">
        <f t="shared" si="6"/>
        <v>1.0379566661394908</v>
      </c>
      <c r="S32" s="529">
        <f t="shared" si="6"/>
        <v>1.1383697813121274</v>
      </c>
      <c r="T32" s="54">
        <f t="shared" si="6"/>
        <v>1.1738846398980245</v>
      </c>
      <c r="U32" s="55">
        <f t="shared" si="6"/>
        <v>1.024078485012853</v>
      </c>
      <c r="V32" s="55">
        <f t="shared" si="6"/>
        <v>1.1564733593242367</v>
      </c>
      <c r="W32" s="55">
        <f t="shared" si="6"/>
        <v>1.0894263149695003</v>
      </c>
    </row>
    <row r="33" spans="8:23" s="68" customFormat="1" ht="9.75" customHeight="1" thickBot="1">
      <c r="H33" s="325"/>
      <c r="I33" s="325"/>
      <c r="J33" s="188"/>
      <c r="K33" s="188"/>
      <c r="L33" s="188"/>
      <c r="M33" s="188"/>
      <c r="N33" s="188"/>
      <c r="O33" s="188"/>
      <c r="P33" s="188"/>
      <c r="Q33" s="188"/>
      <c r="R33" s="188"/>
      <c r="S33" s="188"/>
      <c r="T33" s="188"/>
      <c r="U33" s="188"/>
      <c r="V33" s="188"/>
      <c r="W33" s="188"/>
    </row>
    <row r="34" spans="8:23" ht="23.25" customHeight="1" thickBot="1">
      <c r="H34" s="942" t="s">
        <v>75</v>
      </c>
      <c r="I34" s="943"/>
      <c r="J34" s="111" t="s">
        <v>44</v>
      </c>
      <c r="K34" s="492" t="s">
        <v>45</v>
      </c>
      <c r="L34" s="12" t="s">
        <v>47</v>
      </c>
      <c r="M34" s="326" t="s">
        <v>48</v>
      </c>
      <c r="N34" s="10" t="s">
        <v>46</v>
      </c>
      <c r="O34" s="10" t="s">
        <v>49</v>
      </c>
      <c r="P34" s="10" t="s">
        <v>50</v>
      </c>
      <c r="Q34" s="205" t="s">
        <v>44</v>
      </c>
      <c r="R34" s="494" t="s">
        <v>45</v>
      </c>
      <c r="S34" s="6" t="s">
        <v>47</v>
      </c>
      <c r="T34" s="511" t="s">
        <v>48</v>
      </c>
      <c r="U34" s="4" t="s">
        <v>46</v>
      </c>
      <c r="V34" s="4" t="s">
        <v>49</v>
      </c>
      <c r="W34" s="4" t="s">
        <v>50</v>
      </c>
    </row>
    <row r="35" spans="8:23" ht="23.25" customHeight="1" thickTop="1">
      <c r="H35" s="300" t="s">
        <v>76</v>
      </c>
      <c r="I35" s="301"/>
      <c r="J35" s="183">
        <f aca="true" t="shared" si="7" ref="J35:W35">C16/J16</f>
        <v>1.0373831775700935</v>
      </c>
      <c r="K35" s="184">
        <f t="shared" si="7"/>
        <v>1.1806981519507187</v>
      </c>
      <c r="L35" s="524">
        <f t="shared" si="7"/>
        <v>1.171003717472119</v>
      </c>
      <c r="M35" s="184">
        <f t="shared" si="7"/>
        <v>1.1929170549860206</v>
      </c>
      <c r="N35" s="185">
        <f t="shared" si="7"/>
        <v>1.105675146771037</v>
      </c>
      <c r="O35" s="185">
        <f t="shared" si="7"/>
        <v>1.1819450907398792</v>
      </c>
      <c r="P35" s="185">
        <f t="shared" si="7"/>
        <v>1.1447650846649178</v>
      </c>
      <c r="Q35" s="41">
        <f t="shared" si="7"/>
        <v>0.8411949685534591</v>
      </c>
      <c r="R35" s="15">
        <f t="shared" si="7"/>
        <v>0.8927589367552705</v>
      </c>
      <c r="S35" s="530">
        <f t="shared" si="7"/>
        <v>1.2511627906976743</v>
      </c>
      <c r="T35" s="15">
        <f t="shared" si="7"/>
        <v>1.1663043478260868</v>
      </c>
      <c r="U35" s="16">
        <f t="shared" si="7"/>
        <v>0.8650021159542953</v>
      </c>
      <c r="V35" s="16">
        <f t="shared" si="7"/>
        <v>1.2073033707865166</v>
      </c>
      <c r="W35" s="16">
        <f t="shared" si="7"/>
        <v>1.0120685493603667</v>
      </c>
    </row>
    <row r="36" spans="8:23" ht="23.25" customHeight="1">
      <c r="H36" s="302" t="s">
        <v>77</v>
      </c>
      <c r="I36" s="303"/>
      <c r="J36" s="703"/>
      <c r="K36" s="704"/>
      <c r="L36" s="705"/>
      <c r="M36" s="704"/>
      <c r="N36" s="706"/>
      <c r="O36" s="706"/>
      <c r="P36" s="186">
        <f>I18/P18</f>
        <v>1.0834236186348862</v>
      </c>
      <c r="Q36" s="707"/>
      <c r="R36" s="708"/>
      <c r="S36" s="705"/>
      <c r="T36" s="704"/>
      <c r="U36" s="706"/>
      <c r="V36" s="706"/>
      <c r="W36" s="17">
        <f>P18/W18</f>
        <v>1.1087087087087086</v>
      </c>
    </row>
    <row r="37" spans="8:23" ht="23.25" customHeight="1">
      <c r="H37" s="304" t="s">
        <v>78</v>
      </c>
      <c r="I37" s="305"/>
      <c r="J37" s="709"/>
      <c r="K37" s="710"/>
      <c r="L37" s="711"/>
      <c r="M37" s="710"/>
      <c r="N37" s="712"/>
      <c r="O37" s="712"/>
      <c r="P37" s="712"/>
      <c r="Q37" s="713"/>
      <c r="R37" s="710"/>
      <c r="S37" s="711"/>
      <c r="T37" s="710"/>
      <c r="U37" s="712"/>
      <c r="V37" s="712"/>
      <c r="W37" s="18">
        <f>P19/W19</f>
        <v>1.1413612565445024</v>
      </c>
    </row>
    <row r="38" spans="8:23" ht="23.25" customHeight="1" thickBot="1">
      <c r="H38" s="297" t="s">
        <v>79</v>
      </c>
      <c r="I38" s="306"/>
      <c r="J38" s="714"/>
      <c r="K38" s="715"/>
      <c r="L38" s="716"/>
      <c r="M38" s="715"/>
      <c r="N38" s="717"/>
      <c r="O38" s="717"/>
      <c r="P38" s="187">
        <f>I20/P20</f>
        <v>1.076320939334638</v>
      </c>
      <c r="Q38" s="718"/>
      <c r="R38" s="719"/>
      <c r="S38" s="720"/>
      <c r="T38" s="719"/>
      <c r="U38" s="721"/>
      <c r="V38" s="721"/>
      <c r="W38" s="56">
        <f>P20/W20</f>
        <v>1.1626848691695109</v>
      </c>
    </row>
  </sheetData>
  <mergeCells count="17">
    <mergeCell ref="A5:B5"/>
    <mergeCell ref="A15:B15"/>
    <mergeCell ref="H23:I23"/>
    <mergeCell ref="Q22:W22"/>
    <mergeCell ref="Q23:W23"/>
    <mergeCell ref="H24:I24"/>
    <mergeCell ref="H34:I34"/>
    <mergeCell ref="Q4:W4"/>
    <mergeCell ref="Q2:W2"/>
    <mergeCell ref="J22:P22"/>
    <mergeCell ref="J23:P23"/>
    <mergeCell ref="J2:P2"/>
    <mergeCell ref="J3:P3"/>
    <mergeCell ref="A3:B3"/>
    <mergeCell ref="Q3:W3"/>
    <mergeCell ref="C2:I2"/>
    <mergeCell ref="C3:I3"/>
  </mergeCells>
  <printOptions/>
  <pageMargins left="0.75" right="0.2" top="0.48" bottom="0.42" header="0.512" footer="0.512"/>
  <pageSetup horizontalDpi="600" verticalDpi="600" orientation="landscape" paperSize="9" scale="70"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dimension ref="A1:W38"/>
  <sheetViews>
    <sheetView zoomScale="70" zoomScaleNormal="70" workbookViewId="0" topLeftCell="A1">
      <selection activeCell="A1" sqref="A1"/>
    </sheetView>
  </sheetViews>
  <sheetFormatPr defaultColWidth="9.00390625" defaultRowHeight="13.5"/>
  <cols>
    <col min="1" max="3" width="8.625" style="39" customWidth="1"/>
    <col min="4" max="4" width="9.00390625" style="39" customWidth="1"/>
    <col min="5" max="23" width="8.625" style="39" customWidth="1"/>
    <col min="24" max="16384" width="9.00390625" style="39" customWidth="1"/>
  </cols>
  <sheetData>
    <row r="1" spans="1:23" s="37" customFormat="1" ht="14.25" thickBot="1">
      <c r="A1" s="36"/>
      <c r="B1" s="36"/>
      <c r="C1" s="36"/>
      <c r="D1" s="36"/>
      <c r="E1" s="36"/>
      <c r="F1" s="36"/>
      <c r="G1" s="36"/>
      <c r="H1" s="36"/>
      <c r="I1" s="36"/>
      <c r="J1" s="36"/>
      <c r="K1" s="36"/>
      <c r="L1" s="36"/>
      <c r="M1" s="36"/>
      <c r="N1" s="36"/>
      <c r="O1" s="36"/>
      <c r="P1" s="36"/>
      <c r="Q1" s="36"/>
      <c r="R1" s="36"/>
      <c r="S1" s="36"/>
      <c r="T1" s="36"/>
      <c r="U1" s="36"/>
      <c r="V1" s="97"/>
      <c r="W1" s="97" t="s">
        <v>41</v>
      </c>
    </row>
    <row r="2" spans="1:23" ht="15.75">
      <c r="A2" s="13"/>
      <c r="B2" s="38"/>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 r="A3" s="938" t="s">
        <v>179</v>
      </c>
      <c r="B3" s="939"/>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9.75" customHeight="1" thickBot="1">
      <c r="A4" s="284"/>
      <c r="B4" s="285"/>
      <c r="C4" s="157"/>
      <c r="D4" s="158"/>
      <c r="E4" s="158"/>
      <c r="F4" s="158"/>
      <c r="G4" s="155"/>
      <c r="H4" s="155"/>
      <c r="I4" s="156"/>
      <c r="J4" s="8"/>
      <c r="K4" s="9"/>
      <c r="L4" s="7"/>
      <c r="M4" s="9"/>
      <c r="N4" s="9"/>
      <c r="O4" s="7"/>
      <c r="P4" s="19"/>
      <c r="Q4" s="972"/>
      <c r="R4" s="972"/>
      <c r="S4" s="973"/>
      <c r="T4" s="972"/>
      <c r="U4" s="972"/>
      <c r="V4" s="973"/>
      <c r="W4" s="974"/>
    </row>
    <row r="5" spans="1:23" ht="15" thickBot="1">
      <c r="A5" s="940" t="s">
        <v>52</v>
      </c>
      <c r="B5" s="941"/>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3" ht="23.25" customHeight="1" thickTop="1">
      <c r="A6" s="286" t="s">
        <v>53</v>
      </c>
      <c r="B6" s="287"/>
      <c r="C6" s="369">
        <v>123</v>
      </c>
      <c r="D6" s="826">
        <v>127</v>
      </c>
      <c r="E6" s="504">
        <v>150</v>
      </c>
      <c r="F6" s="370">
        <v>150</v>
      </c>
      <c r="G6" s="371">
        <f>SUM(C6:D6)</f>
        <v>250</v>
      </c>
      <c r="H6" s="371">
        <f>SUM(E6:F6)</f>
        <v>300</v>
      </c>
      <c r="I6" s="372">
        <f>H6+G6</f>
        <v>550</v>
      </c>
      <c r="J6" s="373">
        <v>114.5</v>
      </c>
      <c r="K6" s="827">
        <v>109.03</v>
      </c>
      <c r="L6" s="512">
        <v>125.72</v>
      </c>
      <c r="M6" s="374">
        <v>100.96</v>
      </c>
      <c r="N6" s="375">
        <f>SUM(J6:K6)</f>
        <v>223.53</v>
      </c>
      <c r="O6" s="375">
        <f>SUM(L6:M6)</f>
        <v>226.68</v>
      </c>
      <c r="P6" s="373">
        <f>O6+N6</f>
        <v>450.21000000000004</v>
      </c>
      <c r="Q6" s="828">
        <v>124.27</v>
      </c>
      <c r="R6" s="829">
        <v>127.9</v>
      </c>
      <c r="S6" s="830">
        <v>143.1</v>
      </c>
      <c r="T6" s="829">
        <v>122.52</v>
      </c>
      <c r="U6" s="831">
        <f>Q6+R6</f>
        <v>252.17000000000002</v>
      </c>
      <c r="V6" s="831">
        <f>S6+T6</f>
        <v>265.62</v>
      </c>
      <c r="W6" s="831">
        <f>V6+U6</f>
        <v>517.79</v>
      </c>
    </row>
    <row r="7" spans="1:23" ht="23.25" customHeight="1" thickBot="1">
      <c r="A7" s="288" t="s">
        <v>54</v>
      </c>
      <c r="B7" s="289"/>
      <c r="C7" s="376">
        <f aca="true" t="shared" si="0" ref="C7:T7">SUM(C8:C12)</f>
        <v>132</v>
      </c>
      <c r="D7" s="832">
        <f t="shared" si="0"/>
        <v>148</v>
      </c>
      <c r="E7" s="505">
        <f t="shared" si="0"/>
        <v>180</v>
      </c>
      <c r="F7" s="377">
        <f t="shared" si="0"/>
        <v>205</v>
      </c>
      <c r="G7" s="378">
        <f>SUM(G8:G12)</f>
        <v>280</v>
      </c>
      <c r="H7" s="378">
        <f t="shared" si="0"/>
        <v>385</v>
      </c>
      <c r="I7" s="379">
        <f t="shared" si="0"/>
        <v>665</v>
      </c>
      <c r="J7" s="380">
        <f t="shared" si="0"/>
        <v>111.39</v>
      </c>
      <c r="K7" s="833">
        <f t="shared" si="0"/>
        <v>124.32</v>
      </c>
      <c r="L7" s="513">
        <f t="shared" si="0"/>
        <v>135.21</v>
      </c>
      <c r="M7" s="381">
        <f t="shared" si="0"/>
        <v>155.85999999999999</v>
      </c>
      <c r="N7" s="382">
        <f t="shared" si="0"/>
        <v>235.71</v>
      </c>
      <c r="O7" s="382">
        <f t="shared" si="0"/>
        <v>291.07</v>
      </c>
      <c r="P7" s="380">
        <f t="shared" si="0"/>
        <v>526.78</v>
      </c>
      <c r="Q7" s="834">
        <f t="shared" si="0"/>
        <v>124.07</v>
      </c>
      <c r="R7" s="835">
        <f t="shared" si="0"/>
        <v>123.4</v>
      </c>
      <c r="S7" s="836">
        <f t="shared" si="0"/>
        <v>117.8</v>
      </c>
      <c r="T7" s="835">
        <f t="shared" si="0"/>
        <v>128.20999999999998</v>
      </c>
      <c r="U7" s="837">
        <f aca="true" t="shared" si="1" ref="U7:U13">Q7+R7</f>
        <v>247.47</v>
      </c>
      <c r="V7" s="837">
        <f aca="true" t="shared" si="2" ref="V7:V13">S7+T7</f>
        <v>246.01</v>
      </c>
      <c r="W7" s="837">
        <f aca="true" t="shared" si="3" ref="W7:W13">V7+U7</f>
        <v>493.48</v>
      </c>
    </row>
    <row r="8" spans="1:23" ht="23.25" customHeight="1" thickTop="1">
      <c r="A8" s="290"/>
      <c r="B8" s="291" t="s">
        <v>55</v>
      </c>
      <c r="C8" s="369">
        <v>28</v>
      </c>
      <c r="D8" s="826">
        <v>27</v>
      </c>
      <c r="E8" s="504">
        <v>26</v>
      </c>
      <c r="F8" s="370">
        <v>29</v>
      </c>
      <c r="G8" s="371">
        <f>SUM(C8:D8)</f>
        <v>55</v>
      </c>
      <c r="H8" s="371">
        <f>SUM(E8:F8)</f>
        <v>55</v>
      </c>
      <c r="I8" s="372">
        <f>H8+G8</f>
        <v>110</v>
      </c>
      <c r="J8" s="373">
        <v>22.2</v>
      </c>
      <c r="K8" s="827">
        <v>24.7</v>
      </c>
      <c r="L8" s="512">
        <v>25</v>
      </c>
      <c r="M8" s="374">
        <v>27.03</v>
      </c>
      <c r="N8" s="375">
        <f>SUM(J8:K8)</f>
        <v>46.9</v>
      </c>
      <c r="O8" s="375">
        <f>SUM(L8:M8)</f>
        <v>52.03</v>
      </c>
      <c r="P8" s="373">
        <f>O8+N8</f>
        <v>98.93</v>
      </c>
      <c r="Q8" s="838">
        <v>25.61</v>
      </c>
      <c r="R8" s="839">
        <v>26.3</v>
      </c>
      <c r="S8" s="840">
        <v>21.5</v>
      </c>
      <c r="T8" s="839">
        <v>21.43</v>
      </c>
      <c r="U8" s="841">
        <f t="shared" si="1"/>
        <v>51.91</v>
      </c>
      <c r="V8" s="841">
        <f t="shared" si="2"/>
        <v>42.93</v>
      </c>
      <c r="W8" s="841">
        <f t="shared" si="3"/>
        <v>94.84</v>
      </c>
    </row>
    <row r="9" spans="1:23" ht="23.25" customHeight="1">
      <c r="A9" s="292"/>
      <c r="B9" s="293" t="s">
        <v>56</v>
      </c>
      <c r="C9" s="369">
        <v>26</v>
      </c>
      <c r="D9" s="826">
        <v>26</v>
      </c>
      <c r="E9" s="504">
        <v>27</v>
      </c>
      <c r="F9" s="370">
        <v>26</v>
      </c>
      <c r="G9" s="371">
        <f>SUM(C9:D9)</f>
        <v>52</v>
      </c>
      <c r="H9" s="371">
        <f>SUM(E9:F9)</f>
        <v>53</v>
      </c>
      <c r="I9" s="372">
        <f>H9+G9</f>
        <v>105</v>
      </c>
      <c r="J9" s="373">
        <v>30.86</v>
      </c>
      <c r="K9" s="827">
        <v>29.65</v>
      </c>
      <c r="L9" s="512">
        <v>30.42</v>
      </c>
      <c r="M9" s="374">
        <v>34.26</v>
      </c>
      <c r="N9" s="375">
        <f>SUM(J9:K9)</f>
        <v>60.51</v>
      </c>
      <c r="O9" s="375">
        <f>SUM(L9:M9)</f>
        <v>64.68</v>
      </c>
      <c r="P9" s="373">
        <f>O9+N9</f>
        <v>125.19</v>
      </c>
      <c r="Q9" s="838">
        <v>29.33</v>
      </c>
      <c r="R9" s="839">
        <v>29.3</v>
      </c>
      <c r="S9" s="842">
        <v>29.5</v>
      </c>
      <c r="T9" s="839">
        <v>31.68</v>
      </c>
      <c r="U9" s="841">
        <f t="shared" si="1"/>
        <v>58.629999999999995</v>
      </c>
      <c r="V9" s="841">
        <f t="shared" si="2"/>
        <v>61.18</v>
      </c>
      <c r="W9" s="841">
        <f t="shared" si="3"/>
        <v>119.81</v>
      </c>
    </row>
    <row r="10" spans="1:23" ht="23.25" customHeight="1">
      <c r="A10" s="275"/>
      <c r="B10" s="293" t="s">
        <v>57</v>
      </c>
      <c r="C10" s="369">
        <v>16</v>
      </c>
      <c r="D10" s="826">
        <v>18</v>
      </c>
      <c r="E10" s="504">
        <v>18</v>
      </c>
      <c r="F10" s="370">
        <v>18</v>
      </c>
      <c r="G10" s="371">
        <f>SUM(C10:D10)</f>
        <v>34</v>
      </c>
      <c r="H10" s="371">
        <f>SUM(E10:F10)</f>
        <v>36</v>
      </c>
      <c r="I10" s="372">
        <f>H10+G10</f>
        <v>70</v>
      </c>
      <c r="J10" s="373">
        <v>13.47</v>
      </c>
      <c r="K10" s="827">
        <v>15.47</v>
      </c>
      <c r="L10" s="512">
        <v>16.31</v>
      </c>
      <c r="M10" s="374">
        <v>17.45</v>
      </c>
      <c r="N10" s="375">
        <f>SUM(J10:K10)</f>
        <v>28.94</v>
      </c>
      <c r="O10" s="375">
        <f>SUM(L10:M10)</f>
        <v>33.76</v>
      </c>
      <c r="P10" s="373">
        <f>O10+N10</f>
        <v>62.7</v>
      </c>
      <c r="Q10" s="838">
        <v>14.12</v>
      </c>
      <c r="R10" s="839">
        <v>13.8</v>
      </c>
      <c r="S10" s="843">
        <v>13.8</v>
      </c>
      <c r="T10" s="839">
        <v>14.1</v>
      </c>
      <c r="U10" s="841">
        <f t="shared" si="1"/>
        <v>27.92</v>
      </c>
      <c r="V10" s="841">
        <f t="shared" si="2"/>
        <v>27.9</v>
      </c>
      <c r="W10" s="841">
        <f t="shared" si="3"/>
        <v>55.82</v>
      </c>
    </row>
    <row r="11" spans="1:23" ht="23.25" customHeight="1">
      <c r="A11" s="284"/>
      <c r="B11" s="294" t="s">
        <v>58</v>
      </c>
      <c r="C11" s="383">
        <v>42</v>
      </c>
      <c r="D11" s="844">
        <v>56</v>
      </c>
      <c r="E11" s="506">
        <v>86</v>
      </c>
      <c r="F11" s="384">
        <v>101</v>
      </c>
      <c r="G11" s="385">
        <f>SUM(C11:D11)</f>
        <v>98</v>
      </c>
      <c r="H11" s="385">
        <f>SUM(E11:F11)</f>
        <v>187</v>
      </c>
      <c r="I11" s="386">
        <f>H11+G11</f>
        <v>285</v>
      </c>
      <c r="J11" s="387">
        <v>29.26</v>
      </c>
      <c r="K11" s="845">
        <v>31.88</v>
      </c>
      <c r="L11" s="514">
        <v>40.68</v>
      </c>
      <c r="M11" s="388">
        <v>43.46</v>
      </c>
      <c r="N11" s="389">
        <f>SUM(J11:K11)</f>
        <v>61.14</v>
      </c>
      <c r="O11" s="389">
        <f>SUM(L11:M11)</f>
        <v>84.14</v>
      </c>
      <c r="P11" s="387">
        <f>O11+N11</f>
        <v>145.28</v>
      </c>
      <c r="Q11" s="838">
        <v>27.61</v>
      </c>
      <c r="R11" s="839">
        <v>29.8</v>
      </c>
      <c r="S11" s="840">
        <v>29</v>
      </c>
      <c r="T11" s="839">
        <v>29.17</v>
      </c>
      <c r="U11" s="841">
        <f t="shared" si="1"/>
        <v>57.41</v>
      </c>
      <c r="V11" s="841">
        <f t="shared" si="2"/>
        <v>58.17</v>
      </c>
      <c r="W11" s="841">
        <f t="shared" si="3"/>
        <v>115.58</v>
      </c>
    </row>
    <row r="12" spans="1:23" ht="23.25" customHeight="1" thickBot="1">
      <c r="A12" s="295"/>
      <c r="B12" s="296" t="s">
        <v>59</v>
      </c>
      <c r="C12" s="376">
        <v>20</v>
      </c>
      <c r="D12" s="832">
        <v>21</v>
      </c>
      <c r="E12" s="505">
        <v>23</v>
      </c>
      <c r="F12" s="377">
        <v>31</v>
      </c>
      <c r="G12" s="378">
        <f>SUM(C12:D12)</f>
        <v>41</v>
      </c>
      <c r="H12" s="378">
        <f>SUM(E12:F12)</f>
        <v>54</v>
      </c>
      <c r="I12" s="379">
        <f>H12+G12</f>
        <v>95</v>
      </c>
      <c r="J12" s="380">
        <v>15.6</v>
      </c>
      <c r="K12" s="833">
        <v>22.62</v>
      </c>
      <c r="L12" s="513">
        <v>22.8</v>
      </c>
      <c r="M12" s="381">
        <v>33.66</v>
      </c>
      <c r="N12" s="382">
        <f>SUM(J12:K12)</f>
        <v>38.22</v>
      </c>
      <c r="O12" s="382">
        <f>SUM(L12:M12)</f>
        <v>56.459999999999994</v>
      </c>
      <c r="P12" s="380">
        <f>O12+N12</f>
        <v>94.67999999999999</v>
      </c>
      <c r="Q12" s="846">
        <v>27.4</v>
      </c>
      <c r="R12" s="847">
        <v>24.2</v>
      </c>
      <c r="S12" s="848">
        <v>24</v>
      </c>
      <c r="T12" s="847">
        <v>31.83</v>
      </c>
      <c r="U12" s="849">
        <f t="shared" si="1"/>
        <v>51.599999999999994</v>
      </c>
      <c r="V12" s="849">
        <f t="shared" si="2"/>
        <v>55.83</v>
      </c>
      <c r="W12" s="849">
        <f t="shared" si="3"/>
        <v>107.42999999999999</v>
      </c>
    </row>
    <row r="13" spans="1:23" ht="23.25" customHeight="1" thickBot="1" thickTop="1">
      <c r="A13" s="297" t="s">
        <v>60</v>
      </c>
      <c r="B13" s="298"/>
      <c r="C13" s="390">
        <f aca="true" t="shared" si="4" ref="C13:M13">SUM(C6:C7)</f>
        <v>255</v>
      </c>
      <c r="D13" s="850">
        <f t="shared" si="4"/>
        <v>275</v>
      </c>
      <c r="E13" s="507">
        <f t="shared" si="4"/>
        <v>330</v>
      </c>
      <c r="F13" s="391">
        <f t="shared" si="4"/>
        <v>355</v>
      </c>
      <c r="G13" s="392">
        <f>SUM(G6:G7)</f>
        <v>530</v>
      </c>
      <c r="H13" s="392">
        <f t="shared" si="4"/>
        <v>685</v>
      </c>
      <c r="I13" s="393">
        <f t="shared" si="4"/>
        <v>1215</v>
      </c>
      <c r="J13" s="394">
        <f t="shared" si="4"/>
        <v>225.89</v>
      </c>
      <c r="K13" s="851">
        <f t="shared" si="4"/>
        <v>233.35</v>
      </c>
      <c r="L13" s="515">
        <f t="shared" si="4"/>
        <v>260.93</v>
      </c>
      <c r="M13" s="395">
        <f t="shared" si="4"/>
        <v>256.82</v>
      </c>
      <c r="N13" s="396">
        <f>SUM(N6:N7)</f>
        <v>459.24</v>
      </c>
      <c r="O13" s="396">
        <f>SUM(O6:O7)</f>
        <v>517.75</v>
      </c>
      <c r="P13" s="394">
        <f>SUM(P6:P7)</f>
        <v>976.99</v>
      </c>
      <c r="Q13" s="852">
        <f>Q6+Q7</f>
        <v>248.33999999999997</v>
      </c>
      <c r="R13" s="853">
        <f>R6+R7</f>
        <v>251.3</v>
      </c>
      <c r="S13" s="854">
        <f>S6+S7</f>
        <v>260.9</v>
      </c>
      <c r="T13" s="853">
        <f>T6+T7</f>
        <v>250.72999999999996</v>
      </c>
      <c r="U13" s="855">
        <f t="shared" si="1"/>
        <v>499.64</v>
      </c>
      <c r="V13" s="855">
        <f t="shared" si="2"/>
        <v>511.62999999999994</v>
      </c>
      <c r="W13" s="855">
        <f t="shared" si="3"/>
        <v>1011.27</v>
      </c>
    </row>
    <row r="14" spans="1:23" s="68" customFormat="1" ht="10.5" customHeight="1" thickBot="1">
      <c r="A14" s="325"/>
      <c r="B14" s="325"/>
      <c r="C14" s="325"/>
      <c r="D14" s="325"/>
      <c r="E14" s="325"/>
      <c r="F14" s="325"/>
      <c r="G14" s="325"/>
      <c r="H14" s="325"/>
      <c r="I14" s="325"/>
      <c r="J14" s="325"/>
      <c r="K14" s="325"/>
      <c r="L14" s="325"/>
      <c r="M14" s="325"/>
      <c r="N14" s="325"/>
      <c r="O14" s="325"/>
      <c r="P14" s="325"/>
      <c r="Q14" s="325"/>
      <c r="R14" s="325"/>
      <c r="S14" s="325"/>
      <c r="T14" s="325"/>
      <c r="U14" s="325"/>
      <c r="V14" s="325"/>
      <c r="W14" s="325"/>
    </row>
    <row r="15" spans="1:23" ht="23.25" customHeight="1" thickBot="1">
      <c r="A15" s="942" t="s">
        <v>61</v>
      </c>
      <c r="B15" s="943"/>
      <c r="C15" s="163" t="s">
        <v>194</v>
      </c>
      <c r="D15" s="491" t="s">
        <v>195</v>
      </c>
      <c r="E15" s="491" t="s">
        <v>196</v>
      </c>
      <c r="F15" s="162" t="s">
        <v>197</v>
      </c>
      <c r="G15" s="161" t="s">
        <v>198</v>
      </c>
      <c r="H15" s="161" t="s">
        <v>199</v>
      </c>
      <c r="I15" s="162" t="s">
        <v>200</v>
      </c>
      <c r="J15" s="111" t="s">
        <v>185</v>
      </c>
      <c r="K15" s="12" t="s">
        <v>186</v>
      </c>
      <c r="L15" s="492" t="s">
        <v>187</v>
      </c>
      <c r="M15" s="12" t="s">
        <v>188</v>
      </c>
      <c r="N15" s="10" t="s">
        <v>189</v>
      </c>
      <c r="O15" s="10" t="s">
        <v>190</v>
      </c>
      <c r="P15" s="96" t="s">
        <v>191</v>
      </c>
      <c r="Q15" s="205" t="s">
        <v>185</v>
      </c>
      <c r="R15" s="6" t="s">
        <v>186</v>
      </c>
      <c r="S15" s="494" t="s">
        <v>187</v>
      </c>
      <c r="T15" s="6" t="s">
        <v>188</v>
      </c>
      <c r="U15" s="4" t="s">
        <v>189</v>
      </c>
      <c r="V15" s="4" t="s">
        <v>190</v>
      </c>
      <c r="W15" s="451" t="s">
        <v>191</v>
      </c>
    </row>
    <row r="16" spans="1:23" ht="23.25" customHeight="1" thickTop="1">
      <c r="A16" s="300" t="s">
        <v>13</v>
      </c>
      <c r="B16" s="301"/>
      <c r="C16" s="397">
        <v>21</v>
      </c>
      <c r="D16" s="856">
        <v>32</v>
      </c>
      <c r="E16" s="508">
        <v>41</v>
      </c>
      <c r="F16" s="398">
        <v>51</v>
      </c>
      <c r="G16" s="399">
        <f>SUM(C16:D16)</f>
        <v>53</v>
      </c>
      <c r="H16" s="399">
        <f>SUM(E16:F16)</f>
        <v>92</v>
      </c>
      <c r="I16" s="400">
        <f>G16+H16</f>
        <v>145</v>
      </c>
      <c r="J16" s="401">
        <v>23</v>
      </c>
      <c r="K16" s="857">
        <v>30.5</v>
      </c>
      <c r="L16" s="516">
        <v>30.4</v>
      </c>
      <c r="M16" s="402">
        <v>28</v>
      </c>
      <c r="N16" s="403">
        <f>SUM(J16:K16)</f>
        <v>53.5</v>
      </c>
      <c r="O16" s="403">
        <f>SUM(L16:M16)</f>
        <v>58.4</v>
      </c>
      <c r="P16" s="404">
        <f>N16+O16</f>
        <v>111.9</v>
      </c>
      <c r="Q16" s="858">
        <v>43</v>
      </c>
      <c r="R16" s="859">
        <v>40.5</v>
      </c>
      <c r="S16" s="860">
        <v>38.8</v>
      </c>
      <c r="T16" s="859">
        <v>38.4</v>
      </c>
      <c r="U16" s="861">
        <f>SUM(Q16:R16)</f>
        <v>83.5</v>
      </c>
      <c r="V16" s="861">
        <f>SUM(S16:T16)</f>
        <v>77.19999999999999</v>
      </c>
      <c r="W16" s="861">
        <f>U16+V16</f>
        <v>160.7</v>
      </c>
    </row>
    <row r="17" spans="1:23" ht="23.25" customHeight="1">
      <c r="A17" s="302" t="s">
        <v>62</v>
      </c>
      <c r="B17" s="303"/>
      <c r="C17" s="164">
        <f>C16/C13</f>
        <v>0.08235294117647059</v>
      </c>
      <c r="D17" s="696">
        <f aca="true" t="shared" si="5" ref="D17:V17">D16/D13</f>
        <v>0.11636363636363636</v>
      </c>
      <c r="E17" s="509">
        <f t="shared" si="5"/>
        <v>0.12424242424242424</v>
      </c>
      <c r="F17" s="165">
        <f t="shared" si="5"/>
        <v>0.14366197183098592</v>
      </c>
      <c r="G17" s="166">
        <f>G16/G13</f>
        <v>0.1</v>
      </c>
      <c r="H17" s="166">
        <f t="shared" si="5"/>
        <v>0.1343065693430657</v>
      </c>
      <c r="I17" s="167">
        <f t="shared" si="5"/>
        <v>0.11934156378600823</v>
      </c>
      <c r="J17" s="133">
        <f t="shared" si="5"/>
        <v>0.10181946965337112</v>
      </c>
      <c r="K17" s="697">
        <f t="shared" si="5"/>
        <v>0.13070494964645382</v>
      </c>
      <c r="L17" s="517">
        <f t="shared" si="5"/>
        <v>0.11650634269727513</v>
      </c>
      <c r="M17" s="134">
        <f t="shared" si="5"/>
        <v>0.10902577680865977</v>
      </c>
      <c r="N17" s="135">
        <f>N16/N13</f>
        <v>0.11649682083442209</v>
      </c>
      <c r="O17" s="135">
        <f t="shared" si="5"/>
        <v>0.11279575084500242</v>
      </c>
      <c r="P17" s="136">
        <f t="shared" si="5"/>
        <v>0.11453546095661164</v>
      </c>
      <c r="Q17" s="698">
        <f t="shared" si="5"/>
        <v>0.17314971410163488</v>
      </c>
      <c r="R17" s="699">
        <f t="shared" si="5"/>
        <v>0.16116195781933942</v>
      </c>
      <c r="S17" s="700">
        <f t="shared" si="5"/>
        <v>0.14871598313530088</v>
      </c>
      <c r="T17" s="699">
        <f t="shared" si="5"/>
        <v>0.15315279384198144</v>
      </c>
      <c r="U17" s="701">
        <f>U16/U13</f>
        <v>0.16712032663517734</v>
      </c>
      <c r="V17" s="701">
        <f t="shared" si="5"/>
        <v>0.1508902918124426</v>
      </c>
      <c r="W17" s="701">
        <f>W16/W13</f>
        <v>0.15890909450492943</v>
      </c>
    </row>
    <row r="18" spans="1:23" ht="23.25" customHeight="1">
      <c r="A18" s="302" t="s">
        <v>11</v>
      </c>
      <c r="B18" s="303"/>
      <c r="C18" s="862"/>
      <c r="D18" s="863"/>
      <c r="E18" s="864"/>
      <c r="F18" s="865"/>
      <c r="G18" s="866"/>
      <c r="H18" s="866"/>
      <c r="I18" s="408">
        <v>90</v>
      </c>
      <c r="J18" s="862"/>
      <c r="K18" s="863"/>
      <c r="L18" s="864"/>
      <c r="M18" s="865"/>
      <c r="N18" s="866"/>
      <c r="O18" s="866"/>
      <c r="P18" s="412">
        <v>78.4</v>
      </c>
      <c r="Q18" s="867"/>
      <c r="R18" s="868"/>
      <c r="S18" s="869"/>
      <c r="T18" s="868"/>
      <c r="U18" s="870"/>
      <c r="V18" s="870"/>
      <c r="W18" s="871">
        <v>78.5</v>
      </c>
    </row>
    <row r="19" spans="1:23" ht="23.25" customHeight="1">
      <c r="A19" s="304" t="s">
        <v>63</v>
      </c>
      <c r="B19" s="305"/>
      <c r="C19" s="872"/>
      <c r="D19" s="873"/>
      <c r="E19" s="874"/>
      <c r="F19" s="875"/>
      <c r="G19" s="876"/>
      <c r="H19" s="876"/>
      <c r="I19" s="877"/>
      <c r="J19" s="872"/>
      <c r="K19" s="873"/>
      <c r="L19" s="874"/>
      <c r="M19" s="875"/>
      <c r="N19" s="876"/>
      <c r="O19" s="876"/>
      <c r="P19" s="414">
        <v>73.9</v>
      </c>
      <c r="Q19" s="878"/>
      <c r="R19" s="879"/>
      <c r="S19" s="880"/>
      <c r="T19" s="879"/>
      <c r="U19" s="881"/>
      <c r="V19" s="881"/>
      <c r="W19" s="882">
        <v>58</v>
      </c>
    </row>
    <row r="20" spans="1:23" ht="23.25" customHeight="1" thickBot="1">
      <c r="A20" s="297" t="s">
        <v>64</v>
      </c>
      <c r="B20" s="306"/>
      <c r="C20" s="883"/>
      <c r="D20" s="884"/>
      <c r="E20" s="885"/>
      <c r="F20" s="886"/>
      <c r="G20" s="887"/>
      <c r="H20" s="887"/>
      <c r="I20" s="415">
        <v>120</v>
      </c>
      <c r="J20" s="883"/>
      <c r="K20" s="884"/>
      <c r="L20" s="885"/>
      <c r="M20" s="886"/>
      <c r="N20" s="887"/>
      <c r="O20" s="887"/>
      <c r="P20" s="416">
        <v>71.8</v>
      </c>
      <c r="Q20" s="888"/>
      <c r="R20" s="889"/>
      <c r="S20" s="890"/>
      <c r="T20" s="891"/>
      <c r="U20" s="892"/>
      <c r="V20" s="892"/>
      <c r="W20" s="893">
        <v>90.6</v>
      </c>
    </row>
    <row r="21" spans="17:23" ht="20.25" customHeight="1" thickBot="1">
      <c r="Q21" s="148"/>
      <c r="R21" s="148"/>
      <c r="S21" s="148"/>
      <c r="T21" s="148"/>
      <c r="U21" s="148"/>
      <c r="V21" s="148"/>
      <c r="W21" s="149" t="s">
        <v>42</v>
      </c>
    </row>
    <row r="22" spans="8:23" ht="23.25" customHeight="1">
      <c r="H22" s="13"/>
      <c r="I22" s="307"/>
      <c r="J22" s="957" t="s">
        <v>247</v>
      </c>
      <c r="K22" s="958"/>
      <c r="L22" s="958"/>
      <c r="M22" s="958"/>
      <c r="N22" s="958"/>
      <c r="O22" s="958"/>
      <c r="P22" s="937"/>
      <c r="Q22" s="975" t="s">
        <v>245</v>
      </c>
      <c r="R22" s="976"/>
      <c r="S22" s="976"/>
      <c r="T22" s="976"/>
      <c r="U22" s="976"/>
      <c r="V22" s="976"/>
      <c r="W22" s="977"/>
    </row>
    <row r="23" spans="8:23" ht="23.25" customHeight="1" thickBot="1">
      <c r="H23" s="938" t="s">
        <v>179</v>
      </c>
      <c r="I23" s="944"/>
      <c r="J23" s="969"/>
      <c r="K23" s="970"/>
      <c r="L23" s="970"/>
      <c r="M23" s="970"/>
      <c r="N23" s="970"/>
      <c r="O23" s="970"/>
      <c r="P23" s="971"/>
      <c r="Q23" s="935"/>
      <c r="R23" s="955"/>
      <c r="S23" s="955"/>
      <c r="T23" s="955"/>
      <c r="U23" s="955"/>
      <c r="V23" s="955"/>
      <c r="W23" s="936"/>
    </row>
    <row r="24" spans="8:23" ht="23.25" customHeight="1" thickBot="1">
      <c r="H24" s="940" t="s">
        <v>66</v>
      </c>
      <c r="I24" s="941"/>
      <c r="J24" s="104" t="s">
        <v>44</v>
      </c>
      <c r="K24" s="497" t="s">
        <v>45</v>
      </c>
      <c r="L24" s="495" t="s">
        <v>47</v>
      </c>
      <c r="M24" s="496" t="s">
        <v>48</v>
      </c>
      <c r="N24" s="10" t="s">
        <v>46</v>
      </c>
      <c r="O24" s="10" t="s">
        <v>49</v>
      </c>
      <c r="P24" s="10" t="s">
        <v>50</v>
      </c>
      <c r="Q24" s="450" t="s">
        <v>44</v>
      </c>
      <c r="R24" s="501" t="s">
        <v>45</v>
      </c>
      <c r="S24" s="502" t="s">
        <v>47</v>
      </c>
      <c r="T24" s="503" t="s">
        <v>48</v>
      </c>
      <c r="U24" s="4" t="s">
        <v>46</v>
      </c>
      <c r="V24" s="4" t="s">
        <v>49</v>
      </c>
      <c r="W24" s="4" t="s">
        <v>50</v>
      </c>
    </row>
    <row r="25" spans="8:23" ht="23.25" customHeight="1" thickTop="1">
      <c r="H25" s="286" t="s">
        <v>67</v>
      </c>
      <c r="I25" s="287"/>
      <c r="J25" s="168">
        <f aca="true" t="shared" si="6" ref="J25:V32">C6/J6</f>
        <v>1.074235807860262</v>
      </c>
      <c r="K25" s="169">
        <f t="shared" si="6"/>
        <v>1.164817022837751</v>
      </c>
      <c r="L25" s="519">
        <f t="shared" si="6"/>
        <v>1.1931275851097678</v>
      </c>
      <c r="M25" s="169">
        <f t="shared" si="6"/>
        <v>1.4857369255150557</v>
      </c>
      <c r="N25" s="170">
        <f t="shared" si="6"/>
        <v>1.118418109426028</v>
      </c>
      <c r="O25" s="170">
        <f t="shared" si="6"/>
        <v>1.3234515616728428</v>
      </c>
      <c r="P25" s="170">
        <f t="shared" si="6"/>
        <v>1.2216521179005353</v>
      </c>
      <c r="Q25" s="41">
        <f>J6/Q6</f>
        <v>0.9213808642472037</v>
      </c>
      <c r="R25" s="42">
        <f aca="true" t="shared" si="7" ref="R25:W32">K6/R6</f>
        <v>0.8524628616106332</v>
      </c>
      <c r="S25" s="525">
        <f t="shared" si="7"/>
        <v>0.8785464709993012</v>
      </c>
      <c r="T25" s="42">
        <f t="shared" si="7"/>
        <v>0.8240287300032647</v>
      </c>
      <c r="U25" s="43">
        <f t="shared" si="7"/>
        <v>0.8864258238489907</v>
      </c>
      <c r="V25" s="43">
        <f t="shared" si="7"/>
        <v>0.8533995934041112</v>
      </c>
      <c r="W25" s="43">
        <f t="shared" si="7"/>
        <v>0.8694837675505516</v>
      </c>
    </row>
    <row r="26" spans="8:23" ht="23.25" customHeight="1" thickBot="1">
      <c r="H26" s="288" t="s">
        <v>68</v>
      </c>
      <c r="I26" s="289"/>
      <c r="J26" s="171">
        <f t="shared" si="6"/>
        <v>1.185025585779693</v>
      </c>
      <c r="K26" s="172">
        <f t="shared" si="6"/>
        <v>1.1904761904761905</v>
      </c>
      <c r="L26" s="520">
        <f t="shared" si="6"/>
        <v>1.3312624805857554</v>
      </c>
      <c r="M26" s="172">
        <f t="shared" si="6"/>
        <v>1.3152829462337996</v>
      </c>
      <c r="N26" s="173">
        <f t="shared" si="6"/>
        <v>1.1879003860676254</v>
      </c>
      <c r="O26" s="173">
        <f t="shared" si="6"/>
        <v>1.3227058783110592</v>
      </c>
      <c r="P26" s="173">
        <f t="shared" si="6"/>
        <v>1.262386575040814</v>
      </c>
      <c r="Q26" s="44">
        <f t="shared" si="6"/>
        <v>0.8977996292415572</v>
      </c>
      <c r="R26" s="45">
        <f t="shared" si="7"/>
        <v>1.0074554294975688</v>
      </c>
      <c r="S26" s="526">
        <f t="shared" si="7"/>
        <v>1.147792869269949</v>
      </c>
      <c r="T26" s="45">
        <f t="shared" si="7"/>
        <v>1.2156618048514156</v>
      </c>
      <c r="U26" s="46">
        <f t="shared" si="7"/>
        <v>0.9524790883743485</v>
      </c>
      <c r="V26" s="46">
        <f t="shared" si="7"/>
        <v>1.1831632860452828</v>
      </c>
      <c r="W26" s="46">
        <f t="shared" si="7"/>
        <v>1.0674799383966929</v>
      </c>
    </row>
    <row r="27" spans="8:23" ht="23.25" customHeight="1" thickTop="1">
      <c r="H27" s="290"/>
      <c r="I27" s="291" t="s">
        <v>69</v>
      </c>
      <c r="J27" s="174">
        <f t="shared" si="6"/>
        <v>1.2612612612612613</v>
      </c>
      <c r="K27" s="175">
        <f t="shared" si="6"/>
        <v>1.0931174089068827</v>
      </c>
      <c r="L27" s="521">
        <f t="shared" si="6"/>
        <v>1.04</v>
      </c>
      <c r="M27" s="175">
        <f t="shared" si="6"/>
        <v>1.0728819829818719</v>
      </c>
      <c r="N27" s="176">
        <f t="shared" si="6"/>
        <v>1.1727078891257996</v>
      </c>
      <c r="O27" s="176">
        <f t="shared" si="6"/>
        <v>1.0570824524312896</v>
      </c>
      <c r="P27" s="176">
        <f t="shared" si="6"/>
        <v>1.1118973011220055</v>
      </c>
      <c r="Q27" s="47">
        <f t="shared" si="6"/>
        <v>0.8668488871534556</v>
      </c>
      <c r="R27" s="48">
        <f t="shared" si="7"/>
        <v>0.9391634980988592</v>
      </c>
      <c r="S27" s="527">
        <f t="shared" si="7"/>
        <v>1.1627906976744187</v>
      </c>
      <c r="T27" s="48">
        <f t="shared" si="7"/>
        <v>1.2613159122725153</v>
      </c>
      <c r="U27" s="49">
        <f t="shared" si="7"/>
        <v>0.9034868040839915</v>
      </c>
      <c r="V27" s="49">
        <f t="shared" si="7"/>
        <v>1.2119729792685767</v>
      </c>
      <c r="W27" s="49">
        <f t="shared" si="7"/>
        <v>1.0431252636018558</v>
      </c>
    </row>
    <row r="28" spans="8:23" ht="23.25" customHeight="1">
      <c r="H28" s="292"/>
      <c r="I28" s="293" t="s">
        <v>70</v>
      </c>
      <c r="J28" s="174">
        <f t="shared" si="6"/>
        <v>0.8425145819831498</v>
      </c>
      <c r="K28" s="175">
        <f t="shared" si="6"/>
        <v>0.8768971332209107</v>
      </c>
      <c r="L28" s="521">
        <f t="shared" si="6"/>
        <v>0.8875739644970414</v>
      </c>
      <c r="M28" s="175">
        <f t="shared" si="6"/>
        <v>0.7589025102159954</v>
      </c>
      <c r="N28" s="176">
        <f t="shared" si="6"/>
        <v>0.8593620889109238</v>
      </c>
      <c r="O28" s="176">
        <f t="shared" si="6"/>
        <v>0.8194186765615337</v>
      </c>
      <c r="P28" s="176">
        <f t="shared" si="6"/>
        <v>0.8387251377905584</v>
      </c>
      <c r="Q28" s="47">
        <f t="shared" si="6"/>
        <v>1.052165018752131</v>
      </c>
      <c r="R28" s="48">
        <f t="shared" si="7"/>
        <v>1.0119453924914674</v>
      </c>
      <c r="S28" s="702">
        <f t="shared" si="7"/>
        <v>1.031186440677966</v>
      </c>
      <c r="T28" s="48">
        <f t="shared" si="7"/>
        <v>1.0814393939393938</v>
      </c>
      <c r="U28" s="49">
        <f t="shared" si="7"/>
        <v>1.0320654954801296</v>
      </c>
      <c r="V28" s="49">
        <f t="shared" si="7"/>
        <v>1.0572082379862702</v>
      </c>
      <c r="W28" s="49">
        <f t="shared" si="7"/>
        <v>1.0449044320173608</v>
      </c>
    </row>
    <row r="29" spans="8:23" ht="23.25" customHeight="1">
      <c r="H29" s="275"/>
      <c r="I29" s="293" t="s">
        <v>71</v>
      </c>
      <c r="J29" s="174">
        <f t="shared" si="6"/>
        <v>1.1878247958426131</v>
      </c>
      <c r="K29" s="175">
        <f t="shared" si="6"/>
        <v>1.1635423400129281</v>
      </c>
      <c r="L29" s="521">
        <f t="shared" si="6"/>
        <v>1.1036174126302882</v>
      </c>
      <c r="M29" s="175">
        <f t="shared" si="6"/>
        <v>1.0315186246418337</v>
      </c>
      <c r="N29" s="176">
        <f t="shared" si="6"/>
        <v>1.1748445058742225</v>
      </c>
      <c r="O29" s="176">
        <f t="shared" si="6"/>
        <v>1.066350710900474</v>
      </c>
      <c r="P29" s="176">
        <f t="shared" si="6"/>
        <v>1.1164274322169059</v>
      </c>
      <c r="Q29" s="47">
        <f t="shared" si="6"/>
        <v>0.9539660056657224</v>
      </c>
      <c r="R29" s="48">
        <f t="shared" si="7"/>
        <v>1.1210144927536232</v>
      </c>
      <c r="S29" s="531">
        <f t="shared" si="7"/>
        <v>1.1818840579710144</v>
      </c>
      <c r="T29" s="48">
        <f t="shared" si="7"/>
        <v>1.2375886524822695</v>
      </c>
      <c r="U29" s="49">
        <f t="shared" si="7"/>
        <v>1.0365329512893982</v>
      </c>
      <c r="V29" s="49">
        <f t="shared" si="7"/>
        <v>1.2100358422939068</v>
      </c>
      <c r="W29" s="49">
        <f t="shared" si="7"/>
        <v>1.1232533142242924</v>
      </c>
    </row>
    <row r="30" spans="8:23" ht="23.25" customHeight="1">
      <c r="H30" s="284"/>
      <c r="I30" s="294" t="s">
        <v>72</v>
      </c>
      <c r="J30" s="174">
        <f t="shared" si="6"/>
        <v>1.4354066985645932</v>
      </c>
      <c r="K30" s="175">
        <f t="shared" si="6"/>
        <v>1.7565872020075284</v>
      </c>
      <c r="L30" s="521">
        <f t="shared" si="6"/>
        <v>2.1140609636184857</v>
      </c>
      <c r="M30" s="175">
        <f t="shared" si="6"/>
        <v>2.3239760699493788</v>
      </c>
      <c r="N30" s="176">
        <f t="shared" si="6"/>
        <v>1.602878639188747</v>
      </c>
      <c r="O30" s="176">
        <f t="shared" si="6"/>
        <v>2.222486332303304</v>
      </c>
      <c r="P30" s="176">
        <f t="shared" si="6"/>
        <v>1.961729074889868</v>
      </c>
      <c r="Q30" s="47">
        <f t="shared" si="6"/>
        <v>1.059760956175299</v>
      </c>
      <c r="R30" s="48">
        <f t="shared" si="7"/>
        <v>1.0697986577181207</v>
      </c>
      <c r="S30" s="527">
        <f t="shared" si="7"/>
        <v>1.4027586206896552</v>
      </c>
      <c r="T30" s="48">
        <f t="shared" si="7"/>
        <v>1.4898868700719916</v>
      </c>
      <c r="U30" s="49">
        <f t="shared" si="7"/>
        <v>1.0649712593624805</v>
      </c>
      <c r="V30" s="49">
        <f t="shared" si="7"/>
        <v>1.4464500601684718</v>
      </c>
      <c r="W30" s="49">
        <f t="shared" si="7"/>
        <v>1.256964872815366</v>
      </c>
    </row>
    <row r="31" spans="8:23" ht="21.75" customHeight="1" thickBot="1">
      <c r="H31" s="295"/>
      <c r="I31" s="296" t="s">
        <v>73</v>
      </c>
      <c r="J31" s="177">
        <f t="shared" si="6"/>
        <v>1.2820512820512822</v>
      </c>
      <c r="K31" s="178">
        <f t="shared" si="6"/>
        <v>0.9283819628647214</v>
      </c>
      <c r="L31" s="522">
        <f t="shared" si="6"/>
        <v>1.0087719298245614</v>
      </c>
      <c r="M31" s="178">
        <f t="shared" si="6"/>
        <v>0.9209744503862152</v>
      </c>
      <c r="N31" s="179">
        <f t="shared" si="6"/>
        <v>1.0727367870225013</v>
      </c>
      <c r="O31" s="179">
        <f t="shared" si="6"/>
        <v>0.9564293304994688</v>
      </c>
      <c r="P31" s="179">
        <f t="shared" si="6"/>
        <v>1.0033798056611745</v>
      </c>
      <c r="Q31" s="50">
        <f t="shared" si="6"/>
        <v>0.5693430656934306</v>
      </c>
      <c r="R31" s="51">
        <f t="shared" si="7"/>
        <v>0.934710743801653</v>
      </c>
      <c r="S31" s="528">
        <f t="shared" si="7"/>
        <v>0.9500000000000001</v>
      </c>
      <c r="T31" s="51">
        <f t="shared" si="7"/>
        <v>1.0574929311969838</v>
      </c>
      <c r="U31" s="52">
        <f t="shared" si="7"/>
        <v>0.7406976744186047</v>
      </c>
      <c r="V31" s="52">
        <f t="shared" si="7"/>
        <v>1.011284255776464</v>
      </c>
      <c r="W31" s="52">
        <f t="shared" si="7"/>
        <v>0.8813180675788885</v>
      </c>
    </row>
    <row r="32" spans="8:23" ht="23.25" customHeight="1" thickBot="1" thickTop="1">
      <c r="H32" s="297" t="s">
        <v>74</v>
      </c>
      <c r="I32" s="298"/>
      <c r="J32" s="180">
        <f t="shared" si="6"/>
        <v>1.1288680331134624</v>
      </c>
      <c r="K32" s="181">
        <f t="shared" si="6"/>
        <v>1.1784872509106492</v>
      </c>
      <c r="L32" s="523">
        <f>E13/L13</f>
        <v>1.2647070095427893</v>
      </c>
      <c r="M32" s="181">
        <f>F13/M13</f>
        <v>1.382291098824079</v>
      </c>
      <c r="N32" s="182">
        <f>G13/N13</f>
        <v>1.1540806549952094</v>
      </c>
      <c r="O32" s="182">
        <f>H13/O13</f>
        <v>1.3230323515210043</v>
      </c>
      <c r="P32" s="182">
        <f t="shared" si="6"/>
        <v>1.243615594837204</v>
      </c>
      <c r="Q32" s="53">
        <f t="shared" si="6"/>
        <v>0.9095997422887977</v>
      </c>
      <c r="R32" s="54">
        <f t="shared" si="6"/>
        <v>0.9285714285714285</v>
      </c>
      <c r="S32" s="529">
        <f t="shared" si="6"/>
        <v>1.0001149865848986</v>
      </c>
      <c r="T32" s="54">
        <f t="shared" si="6"/>
        <v>1.024289075898377</v>
      </c>
      <c r="U32" s="55">
        <f t="shared" si="6"/>
        <v>0.9191417820830998</v>
      </c>
      <c r="V32" s="55">
        <f t="shared" si="6"/>
        <v>1.0119617692473077</v>
      </c>
      <c r="W32" s="55">
        <f t="shared" si="7"/>
        <v>0.9661020301205415</v>
      </c>
    </row>
    <row r="33" spans="8:23" s="68" customFormat="1" ht="9.75" customHeight="1" thickBot="1">
      <c r="H33" s="325"/>
      <c r="I33" s="325"/>
      <c r="J33" s="188"/>
      <c r="K33" s="188"/>
      <c r="L33" s="188"/>
      <c r="M33" s="188"/>
      <c r="N33" s="188"/>
      <c r="O33" s="188"/>
      <c r="P33" s="188"/>
      <c r="Q33" s="188"/>
      <c r="R33" s="188"/>
      <c r="S33" s="188"/>
      <c r="T33" s="188"/>
      <c r="U33" s="188"/>
      <c r="V33" s="188"/>
      <c r="W33" s="188"/>
    </row>
    <row r="34" spans="8:23" ht="23.25" customHeight="1" thickBot="1">
      <c r="H34" s="942" t="s">
        <v>75</v>
      </c>
      <c r="I34" s="943"/>
      <c r="J34" s="111" t="s">
        <v>44</v>
      </c>
      <c r="K34" s="492" t="s">
        <v>45</v>
      </c>
      <c r="L34" s="12" t="s">
        <v>47</v>
      </c>
      <c r="M34" s="326" t="s">
        <v>48</v>
      </c>
      <c r="N34" s="10" t="s">
        <v>46</v>
      </c>
      <c r="O34" s="10" t="s">
        <v>49</v>
      </c>
      <c r="P34" s="10" t="s">
        <v>50</v>
      </c>
      <c r="Q34" s="205" t="s">
        <v>44</v>
      </c>
      <c r="R34" s="494" t="s">
        <v>45</v>
      </c>
      <c r="S34" s="6" t="s">
        <v>47</v>
      </c>
      <c r="T34" s="511" t="s">
        <v>48</v>
      </c>
      <c r="U34" s="4" t="s">
        <v>46</v>
      </c>
      <c r="V34" s="4" t="s">
        <v>49</v>
      </c>
      <c r="W34" s="4" t="s">
        <v>50</v>
      </c>
    </row>
    <row r="35" spans="8:23" ht="23.25" customHeight="1" thickTop="1">
      <c r="H35" s="300" t="s">
        <v>76</v>
      </c>
      <c r="I35" s="301"/>
      <c r="J35" s="183">
        <f>C16/J16</f>
        <v>0.9130434782608695</v>
      </c>
      <c r="K35" s="184">
        <f aca="true" t="shared" si="8" ref="K35:V35">D16/K16</f>
        <v>1.0491803278688525</v>
      </c>
      <c r="L35" s="524">
        <f t="shared" si="8"/>
        <v>1.348684210526316</v>
      </c>
      <c r="M35" s="184">
        <f t="shared" si="8"/>
        <v>1.8214285714285714</v>
      </c>
      <c r="N35" s="185">
        <f t="shared" si="8"/>
        <v>0.9906542056074766</v>
      </c>
      <c r="O35" s="185">
        <f t="shared" si="8"/>
        <v>1.5753424657534247</v>
      </c>
      <c r="P35" s="185">
        <f t="shared" si="8"/>
        <v>1.29579982126899</v>
      </c>
      <c r="Q35" s="41">
        <f t="shared" si="8"/>
        <v>0.5348837209302325</v>
      </c>
      <c r="R35" s="15">
        <f t="shared" si="8"/>
        <v>0.7530864197530864</v>
      </c>
      <c r="S35" s="530">
        <f t="shared" si="8"/>
        <v>0.7835051546391752</v>
      </c>
      <c r="T35" s="15">
        <f t="shared" si="8"/>
        <v>0.7291666666666667</v>
      </c>
      <c r="U35" s="16">
        <f t="shared" si="8"/>
        <v>0.6407185628742516</v>
      </c>
      <c r="V35" s="16">
        <f t="shared" si="8"/>
        <v>0.756476683937824</v>
      </c>
      <c r="W35" s="16">
        <v>0.697</v>
      </c>
    </row>
    <row r="36" spans="8:23" ht="23.25" customHeight="1">
      <c r="H36" s="302" t="s">
        <v>77</v>
      </c>
      <c r="I36" s="303"/>
      <c r="J36" s="703"/>
      <c r="K36" s="704"/>
      <c r="L36" s="705"/>
      <c r="M36" s="704"/>
      <c r="N36" s="706"/>
      <c r="O36" s="706"/>
      <c r="P36" s="186">
        <f>I18/P18</f>
        <v>1.1479591836734693</v>
      </c>
      <c r="Q36" s="707"/>
      <c r="R36" s="708"/>
      <c r="S36" s="705"/>
      <c r="T36" s="704"/>
      <c r="U36" s="706"/>
      <c r="V36" s="706"/>
      <c r="W36" s="17">
        <f>P18/W18</f>
        <v>0.9987261146496816</v>
      </c>
    </row>
    <row r="37" spans="8:23" ht="23.25" customHeight="1">
      <c r="H37" s="304" t="s">
        <v>78</v>
      </c>
      <c r="I37" s="305"/>
      <c r="J37" s="709"/>
      <c r="K37" s="710"/>
      <c r="L37" s="711"/>
      <c r="M37" s="710"/>
      <c r="N37" s="712"/>
      <c r="O37" s="712"/>
      <c r="P37" s="712"/>
      <c r="Q37" s="713"/>
      <c r="R37" s="710"/>
      <c r="S37" s="711"/>
      <c r="T37" s="710"/>
      <c r="U37" s="712"/>
      <c r="V37" s="712"/>
      <c r="W37" s="18">
        <f>P19/W19</f>
        <v>1.274137931034483</v>
      </c>
    </row>
    <row r="38" spans="8:23" ht="23.25" customHeight="1" thickBot="1">
      <c r="H38" s="297" t="s">
        <v>79</v>
      </c>
      <c r="I38" s="306"/>
      <c r="J38" s="714"/>
      <c r="K38" s="715"/>
      <c r="L38" s="716"/>
      <c r="M38" s="715"/>
      <c r="N38" s="717"/>
      <c r="O38" s="717"/>
      <c r="P38" s="187">
        <f>I20/P20</f>
        <v>1.6713091922005572</v>
      </c>
      <c r="Q38" s="718"/>
      <c r="R38" s="719"/>
      <c r="S38" s="720"/>
      <c r="T38" s="719"/>
      <c r="U38" s="721"/>
      <c r="V38" s="721"/>
      <c r="W38" s="56">
        <f>P20/W20</f>
        <v>0.7924944812362031</v>
      </c>
    </row>
  </sheetData>
  <mergeCells count="17">
    <mergeCell ref="Q2:W2"/>
    <mergeCell ref="A3:B3"/>
    <mergeCell ref="Q3:W3"/>
    <mergeCell ref="J2:P2"/>
    <mergeCell ref="J3:P3"/>
    <mergeCell ref="C2:I2"/>
    <mergeCell ref="C3:I3"/>
    <mergeCell ref="Q4:W4"/>
    <mergeCell ref="A5:B5"/>
    <mergeCell ref="A15:B15"/>
    <mergeCell ref="Q22:W22"/>
    <mergeCell ref="J22:P22"/>
    <mergeCell ref="H34:I34"/>
    <mergeCell ref="H23:I23"/>
    <mergeCell ref="Q23:W23"/>
    <mergeCell ref="H24:I24"/>
    <mergeCell ref="J23:P23"/>
  </mergeCells>
  <printOptions/>
  <pageMargins left="0.75" right="0.2" top="0.57" bottom="0.41" header="0.512" footer="0.37"/>
  <pageSetup horizontalDpi="600" verticalDpi="600" orientation="landscape" paperSize="9" scale="70"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dimension ref="A1:W38"/>
  <sheetViews>
    <sheetView zoomScale="70" zoomScaleNormal="70" workbookViewId="0" topLeftCell="A1">
      <selection activeCell="A1" sqref="A1"/>
    </sheetView>
  </sheetViews>
  <sheetFormatPr defaultColWidth="9.00390625" defaultRowHeight="13.5"/>
  <cols>
    <col min="1" max="23" width="8.625" style="39" customWidth="1"/>
    <col min="24" max="16384" width="9.00390625" style="39" customWidth="1"/>
  </cols>
  <sheetData>
    <row r="1" spans="1:23" s="37" customFormat="1" ht="14.25" thickBot="1">
      <c r="A1" s="36"/>
      <c r="B1" s="36"/>
      <c r="C1" s="36"/>
      <c r="D1" s="36"/>
      <c r="E1" s="36"/>
      <c r="F1" s="36"/>
      <c r="G1" s="36"/>
      <c r="H1" s="36"/>
      <c r="I1" s="36"/>
      <c r="J1" s="36"/>
      <c r="K1" s="36"/>
      <c r="L1" s="36"/>
      <c r="M1" s="36"/>
      <c r="N1" s="36"/>
      <c r="O1" s="36"/>
      <c r="P1" s="36"/>
      <c r="Q1" s="36"/>
      <c r="R1" s="36"/>
      <c r="S1" s="36"/>
      <c r="T1" s="36"/>
      <c r="U1" s="36"/>
      <c r="V1" s="97"/>
      <c r="W1" s="97" t="s">
        <v>41</v>
      </c>
    </row>
    <row r="2" spans="1:23" ht="15.75">
      <c r="A2" s="13"/>
      <c r="B2" s="38"/>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 r="A3" s="938" t="s">
        <v>180</v>
      </c>
      <c r="B3" s="939"/>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9.75" customHeight="1" thickBot="1">
      <c r="A4" s="284"/>
      <c r="B4" s="285"/>
      <c r="C4" s="157"/>
      <c r="D4" s="158"/>
      <c r="E4" s="158"/>
      <c r="F4" s="158"/>
      <c r="G4" s="155"/>
      <c r="H4" s="155"/>
      <c r="I4" s="156"/>
      <c r="J4" s="8"/>
      <c r="K4" s="9"/>
      <c r="L4" s="7"/>
      <c r="M4" s="9"/>
      <c r="N4" s="9"/>
      <c r="O4" s="7"/>
      <c r="P4" s="19"/>
      <c r="Q4" s="972"/>
      <c r="R4" s="972"/>
      <c r="S4" s="973"/>
      <c r="T4" s="972"/>
      <c r="U4" s="972"/>
      <c r="V4" s="973"/>
      <c r="W4" s="974"/>
    </row>
    <row r="5" spans="1:23" ht="15" thickBot="1">
      <c r="A5" s="940" t="s">
        <v>52</v>
      </c>
      <c r="B5" s="941"/>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3" ht="23.25" customHeight="1" thickTop="1">
      <c r="A6" s="286" t="s">
        <v>53</v>
      </c>
      <c r="B6" s="287"/>
      <c r="C6" s="369">
        <v>65</v>
      </c>
      <c r="D6" s="826">
        <v>67</v>
      </c>
      <c r="E6" s="504">
        <v>68</v>
      </c>
      <c r="F6" s="370">
        <v>70</v>
      </c>
      <c r="G6" s="371">
        <f>SUM(C6:D6)</f>
        <v>132</v>
      </c>
      <c r="H6" s="371">
        <f>SUM(E6:F6)</f>
        <v>138</v>
      </c>
      <c r="I6" s="372">
        <f>H6+G6</f>
        <v>270</v>
      </c>
      <c r="J6" s="373">
        <v>65.25</v>
      </c>
      <c r="K6" s="827">
        <v>64.96</v>
      </c>
      <c r="L6" s="512">
        <v>70.38</v>
      </c>
      <c r="M6" s="374">
        <v>71.84</v>
      </c>
      <c r="N6" s="375">
        <f>SUM(J6:K6)</f>
        <v>130.20999999999998</v>
      </c>
      <c r="O6" s="375">
        <f>SUM(L6:M6)</f>
        <v>142.22</v>
      </c>
      <c r="P6" s="373">
        <f>O6+N6</f>
        <v>272.42999999999995</v>
      </c>
      <c r="Q6" s="828">
        <v>61.96</v>
      </c>
      <c r="R6" s="829">
        <v>63.9</v>
      </c>
      <c r="S6" s="830">
        <v>68.2</v>
      </c>
      <c r="T6" s="829">
        <v>65.93</v>
      </c>
      <c r="U6" s="831">
        <f>Q6+R6</f>
        <v>125.86</v>
      </c>
      <c r="V6" s="831">
        <f>S6+T6</f>
        <v>134.13</v>
      </c>
      <c r="W6" s="831">
        <f>V6+U6</f>
        <v>259.99</v>
      </c>
    </row>
    <row r="7" spans="1:23" ht="23.25" customHeight="1" thickBot="1">
      <c r="A7" s="288" t="s">
        <v>54</v>
      </c>
      <c r="B7" s="289"/>
      <c r="C7" s="376">
        <f aca="true" t="shared" si="0" ref="C7:T7">SUM(C8:C12)</f>
        <v>145</v>
      </c>
      <c r="D7" s="832">
        <f t="shared" si="0"/>
        <v>148</v>
      </c>
      <c r="E7" s="505">
        <f t="shared" si="0"/>
        <v>167</v>
      </c>
      <c r="F7" s="377">
        <f t="shared" si="0"/>
        <v>180</v>
      </c>
      <c r="G7" s="378">
        <f>SUM(G8:G12)</f>
        <v>293</v>
      </c>
      <c r="H7" s="378">
        <f t="shared" si="0"/>
        <v>347</v>
      </c>
      <c r="I7" s="379">
        <f t="shared" si="0"/>
        <v>640</v>
      </c>
      <c r="J7" s="380">
        <f t="shared" si="0"/>
        <v>109.49000000000001</v>
      </c>
      <c r="K7" s="833">
        <f t="shared" si="0"/>
        <v>111.6</v>
      </c>
      <c r="L7" s="513">
        <f t="shared" si="0"/>
        <v>134.15</v>
      </c>
      <c r="M7" s="381">
        <f t="shared" si="0"/>
        <v>148.25999999999996</v>
      </c>
      <c r="N7" s="382">
        <f t="shared" si="0"/>
        <v>221.08999999999997</v>
      </c>
      <c r="O7" s="382">
        <f t="shared" si="0"/>
        <v>282.40999999999997</v>
      </c>
      <c r="P7" s="380">
        <f t="shared" si="0"/>
        <v>503.5</v>
      </c>
      <c r="Q7" s="834">
        <f t="shared" si="0"/>
        <v>87.17</v>
      </c>
      <c r="R7" s="835">
        <f t="shared" si="0"/>
        <v>89.10000000000001</v>
      </c>
      <c r="S7" s="836">
        <f t="shared" si="0"/>
        <v>101.69999999999999</v>
      </c>
      <c r="T7" s="835">
        <f t="shared" si="0"/>
        <v>107.62</v>
      </c>
      <c r="U7" s="837">
        <f aca="true" t="shared" si="1" ref="U7:U13">Q7+R7</f>
        <v>176.27</v>
      </c>
      <c r="V7" s="837">
        <f aca="true" t="shared" si="2" ref="V7:V13">S7+T7</f>
        <v>209.32</v>
      </c>
      <c r="W7" s="837">
        <f aca="true" t="shared" si="3" ref="W7:W13">V7+U7</f>
        <v>385.59000000000003</v>
      </c>
    </row>
    <row r="8" spans="1:23" ht="23.25" customHeight="1" thickTop="1">
      <c r="A8" s="290"/>
      <c r="B8" s="291" t="s">
        <v>55</v>
      </c>
      <c r="C8" s="369">
        <v>82</v>
      </c>
      <c r="D8" s="826">
        <v>85</v>
      </c>
      <c r="E8" s="504">
        <v>94</v>
      </c>
      <c r="F8" s="370">
        <v>104</v>
      </c>
      <c r="G8" s="371">
        <f>SUM(C8:D8)</f>
        <v>167</v>
      </c>
      <c r="H8" s="371">
        <f>SUM(E8:F8)</f>
        <v>198</v>
      </c>
      <c r="I8" s="372">
        <f>H8+G8</f>
        <v>365</v>
      </c>
      <c r="J8" s="373">
        <v>58.09</v>
      </c>
      <c r="K8" s="827">
        <v>66.72</v>
      </c>
      <c r="L8" s="512">
        <v>76.88</v>
      </c>
      <c r="M8" s="374">
        <v>86.36</v>
      </c>
      <c r="N8" s="375">
        <f>SUM(J8:K8)</f>
        <v>124.81</v>
      </c>
      <c r="O8" s="375">
        <f>SUM(L8:M8)</f>
        <v>163.24</v>
      </c>
      <c r="P8" s="373">
        <f>O8+N8</f>
        <v>288.05</v>
      </c>
      <c r="Q8" s="838">
        <v>49.73</v>
      </c>
      <c r="R8" s="839">
        <v>51.1</v>
      </c>
      <c r="S8" s="840">
        <v>52</v>
      </c>
      <c r="T8" s="839">
        <v>57.57</v>
      </c>
      <c r="U8" s="841">
        <f t="shared" si="1"/>
        <v>100.83</v>
      </c>
      <c r="V8" s="841">
        <f t="shared" si="2"/>
        <v>109.57</v>
      </c>
      <c r="W8" s="841">
        <f t="shared" si="3"/>
        <v>210.39999999999998</v>
      </c>
    </row>
    <row r="9" spans="1:23" ht="23.25" customHeight="1">
      <c r="A9" s="292"/>
      <c r="B9" s="293" t="s">
        <v>56</v>
      </c>
      <c r="C9" s="369">
        <v>22</v>
      </c>
      <c r="D9" s="826">
        <v>23</v>
      </c>
      <c r="E9" s="504">
        <v>29</v>
      </c>
      <c r="F9" s="370">
        <v>31</v>
      </c>
      <c r="G9" s="371">
        <f>SUM(C9:D9)</f>
        <v>45</v>
      </c>
      <c r="H9" s="371">
        <f>SUM(E9:F9)</f>
        <v>60</v>
      </c>
      <c r="I9" s="372">
        <f>H9+G9</f>
        <v>105</v>
      </c>
      <c r="J9" s="373">
        <v>16.28</v>
      </c>
      <c r="K9" s="827">
        <v>14.04</v>
      </c>
      <c r="L9" s="512">
        <v>14.61</v>
      </c>
      <c r="M9" s="374">
        <v>17.43</v>
      </c>
      <c r="N9" s="375">
        <f>SUM(J9:K9)</f>
        <v>30.32</v>
      </c>
      <c r="O9" s="375">
        <f>SUM(L9:M9)</f>
        <v>32.04</v>
      </c>
      <c r="P9" s="373">
        <f>O9+N9</f>
        <v>62.36</v>
      </c>
      <c r="Q9" s="838">
        <v>10.8</v>
      </c>
      <c r="R9" s="839">
        <v>10.4</v>
      </c>
      <c r="S9" s="842">
        <v>16.3</v>
      </c>
      <c r="T9" s="839">
        <v>16.41</v>
      </c>
      <c r="U9" s="841">
        <f t="shared" si="1"/>
        <v>21.200000000000003</v>
      </c>
      <c r="V9" s="841">
        <f t="shared" si="2"/>
        <v>32.71</v>
      </c>
      <c r="W9" s="841">
        <f t="shared" si="3"/>
        <v>53.910000000000004</v>
      </c>
    </row>
    <row r="10" spans="1:23" ht="23.25" customHeight="1">
      <c r="A10" s="275"/>
      <c r="B10" s="293" t="s">
        <v>57</v>
      </c>
      <c r="C10" s="369">
        <v>40</v>
      </c>
      <c r="D10" s="826">
        <v>38</v>
      </c>
      <c r="E10" s="504">
        <v>41</v>
      </c>
      <c r="F10" s="370">
        <v>41</v>
      </c>
      <c r="G10" s="371">
        <f>SUM(C10:D10)</f>
        <v>78</v>
      </c>
      <c r="H10" s="371">
        <f>SUM(E10:F10)</f>
        <v>82</v>
      </c>
      <c r="I10" s="372">
        <f>H10+G10</f>
        <v>160</v>
      </c>
      <c r="J10" s="373">
        <v>35.12</v>
      </c>
      <c r="K10" s="827">
        <v>30.61</v>
      </c>
      <c r="L10" s="512">
        <v>42.89</v>
      </c>
      <c r="M10" s="374">
        <v>42.73</v>
      </c>
      <c r="N10" s="375">
        <f>SUM(J10:K10)</f>
        <v>65.72999999999999</v>
      </c>
      <c r="O10" s="375">
        <f>SUM(L10:M10)</f>
        <v>85.62</v>
      </c>
      <c r="P10" s="373">
        <f>O10+N10</f>
        <v>151.35</v>
      </c>
      <c r="Q10" s="838">
        <v>26.64</v>
      </c>
      <c r="R10" s="839">
        <v>26.2</v>
      </c>
      <c r="S10" s="843">
        <v>33.4</v>
      </c>
      <c r="T10" s="839">
        <v>32.36</v>
      </c>
      <c r="U10" s="841">
        <f t="shared" si="1"/>
        <v>52.84</v>
      </c>
      <c r="V10" s="841">
        <f t="shared" si="2"/>
        <v>65.75999999999999</v>
      </c>
      <c r="W10" s="841">
        <f t="shared" si="3"/>
        <v>118.6</v>
      </c>
    </row>
    <row r="11" spans="1:23" ht="23.25" customHeight="1">
      <c r="A11" s="284"/>
      <c r="B11" s="294" t="s">
        <v>58</v>
      </c>
      <c r="C11" s="383">
        <v>1</v>
      </c>
      <c r="D11" s="844">
        <v>2</v>
      </c>
      <c r="E11" s="506">
        <v>3</v>
      </c>
      <c r="F11" s="384">
        <v>4</v>
      </c>
      <c r="G11" s="385">
        <f>SUM(C11:D11)</f>
        <v>3</v>
      </c>
      <c r="H11" s="385">
        <f>SUM(E11:F11)</f>
        <v>7</v>
      </c>
      <c r="I11" s="386">
        <f>H11+G11</f>
        <v>10</v>
      </c>
      <c r="J11" s="387"/>
      <c r="K11" s="845">
        <v>0</v>
      </c>
      <c r="L11" s="514">
        <v>0</v>
      </c>
      <c r="M11" s="388">
        <v>1.32</v>
      </c>
      <c r="N11" s="389">
        <f>SUM(J11:K11)</f>
        <v>0</v>
      </c>
      <c r="O11" s="389">
        <f>SUM(L11:M11)</f>
        <v>1.32</v>
      </c>
      <c r="P11" s="387">
        <f>O11+N11</f>
        <v>1.32</v>
      </c>
      <c r="Q11" s="838">
        <v>0</v>
      </c>
      <c r="R11" s="839">
        <v>0</v>
      </c>
      <c r="S11" s="840">
        <v>0</v>
      </c>
      <c r="T11" s="839">
        <v>0</v>
      </c>
      <c r="U11" s="841">
        <f t="shared" si="1"/>
        <v>0</v>
      </c>
      <c r="V11" s="841">
        <f t="shared" si="2"/>
        <v>0</v>
      </c>
      <c r="W11" s="841">
        <f t="shared" si="3"/>
        <v>0</v>
      </c>
    </row>
    <row r="12" spans="1:23" ht="23.25" customHeight="1" thickBot="1">
      <c r="A12" s="295"/>
      <c r="B12" s="296" t="s">
        <v>59</v>
      </c>
      <c r="C12" s="376"/>
      <c r="D12" s="832"/>
      <c r="E12" s="505"/>
      <c r="F12" s="377"/>
      <c r="G12" s="378">
        <f>SUM(C12:D12)</f>
        <v>0</v>
      </c>
      <c r="H12" s="378">
        <f>SUM(E12:F12)</f>
        <v>0</v>
      </c>
      <c r="I12" s="379">
        <f>H12+G12</f>
        <v>0</v>
      </c>
      <c r="J12" s="380"/>
      <c r="K12" s="833">
        <v>0.23</v>
      </c>
      <c r="L12" s="513">
        <v>-0.23</v>
      </c>
      <c r="M12" s="381">
        <v>0.42</v>
      </c>
      <c r="N12" s="382">
        <f>SUM(J12:K12)</f>
        <v>0.23</v>
      </c>
      <c r="O12" s="382">
        <f>SUM(L12:M12)</f>
        <v>0.18999999999999997</v>
      </c>
      <c r="P12" s="380">
        <f>O12+N12</f>
        <v>0.42</v>
      </c>
      <c r="Q12" s="846">
        <v>0</v>
      </c>
      <c r="R12" s="847">
        <v>1.4</v>
      </c>
      <c r="S12" s="848">
        <v>0</v>
      </c>
      <c r="T12" s="847">
        <v>1.28</v>
      </c>
      <c r="U12" s="849">
        <f t="shared" si="1"/>
        <v>1.4</v>
      </c>
      <c r="V12" s="849">
        <f t="shared" si="2"/>
        <v>1.28</v>
      </c>
      <c r="W12" s="849">
        <f t="shared" si="3"/>
        <v>2.6799999999999997</v>
      </c>
    </row>
    <row r="13" spans="1:23" ht="23.25" customHeight="1" thickBot="1" thickTop="1">
      <c r="A13" s="297" t="s">
        <v>60</v>
      </c>
      <c r="B13" s="298"/>
      <c r="C13" s="390">
        <f aca="true" t="shared" si="4" ref="C13:M13">SUM(C6:C7)</f>
        <v>210</v>
      </c>
      <c r="D13" s="850">
        <f t="shared" si="4"/>
        <v>215</v>
      </c>
      <c r="E13" s="507">
        <f t="shared" si="4"/>
        <v>235</v>
      </c>
      <c r="F13" s="391">
        <f t="shared" si="4"/>
        <v>250</v>
      </c>
      <c r="G13" s="392">
        <f>SUM(G6:G7)</f>
        <v>425</v>
      </c>
      <c r="H13" s="392">
        <f t="shared" si="4"/>
        <v>485</v>
      </c>
      <c r="I13" s="393">
        <f t="shared" si="4"/>
        <v>910</v>
      </c>
      <c r="J13" s="394">
        <f t="shared" si="4"/>
        <v>174.74</v>
      </c>
      <c r="K13" s="851">
        <f t="shared" si="4"/>
        <v>176.56</v>
      </c>
      <c r="L13" s="515">
        <f t="shared" si="4"/>
        <v>204.53</v>
      </c>
      <c r="M13" s="395">
        <f t="shared" si="4"/>
        <v>220.09999999999997</v>
      </c>
      <c r="N13" s="396">
        <f>SUM(N6:N7)</f>
        <v>351.29999999999995</v>
      </c>
      <c r="O13" s="396">
        <f>SUM(O6:O7)</f>
        <v>424.63</v>
      </c>
      <c r="P13" s="394">
        <f>SUM(P6:P7)</f>
        <v>775.93</v>
      </c>
      <c r="Q13" s="852">
        <f>Q6+Q7</f>
        <v>149.13</v>
      </c>
      <c r="R13" s="853">
        <f>R6+R7</f>
        <v>153</v>
      </c>
      <c r="S13" s="854">
        <f>S6+S7</f>
        <v>169.89999999999998</v>
      </c>
      <c r="T13" s="853">
        <f>T6+T7</f>
        <v>173.55</v>
      </c>
      <c r="U13" s="855">
        <f t="shared" si="1"/>
        <v>302.13</v>
      </c>
      <c r="V13" s="855">
        <f t="shared" si="2"/>
        <v>343.45</v>
      </c>
      <c r="W13" s="855">
        <f t="shared" si="3"/>
        <v>645.5799999999999</v>
      </c>
    </row>
    <row r="14" spans="1:23" s="68" customFormat="1" ht="10.5" customHeight="1" thickBot="1">
      <c r="A14" s="325"/>
      <c r="B14" s="325"/>
      <c r="C14" s="325"/>
      <c r="D14" s="325"/>
      <c r="E14" s="325"/>
      <c r="F14" s="325"/>
      <c r="G14" s="325"/>
      <c r="H14" s="325"/>
      <c r="I14" s="325"/>
      <c r="J14" s="325"/>
      <c r="K14" s="325"/>
      <c r="L14" s="325"/>
      <c r="M14" s="325"/>
      <c r="N14" s="325"/>
      <c r="O14" s="325"/>
      <c r="P14" s="325"/>
      <c r="Q14" s="325"/>
      <c r="R14" s="325"/>
      <c r="S14" s="325"/>
      <c r="T14" s="325"/>
      <c r="U14" s="325"/>
      <c r="V14" s="325"/>
      <c r="W14" s="325"/>
    </row>
    <row r="15" spans="1:23" ht="23.25" customHeight="1" thickBot="1">
      <c r="A15" s="942" t="s">
        <v>61</v>
      </c>
      <c r="B15" s="943"/>
      <c r="C15" s="163" t="s">
        <v>194</v>
      </c>
      <c r="D15" s="491" t="s">
        <v>195</v>
      </c>
      <c r="E15" s="491" t="s">
        <v>196</v>
      </c>
      <c r="F15" s="162" t="s">
        <v>197</v>
      </c>
      <c r="G15" s="161" t="s">
        <v>198</v>
      </c>
      <c r="H15" s="161" t="s">
        <v>199</v>
      </c>
      <c r="I15" s="162" t="s">
        <v>200</v>
      </c>
      <c r="J15" s="111" t="s">
        <v>185</v>
      </c>
      <c r="K15" s="12" t="s">
        <v>186</v>
      </c>
      <c r="L15" s="492" t="s">
        <v>187</v>
      </c>
      <c r="M15" s="12" t="s">
        <v>188</v>
      </c>
      <c r="N15" s="10" t="s">
        <v>189</v>
      </c>
      <c r="O15" s="10" t="s">
        <v>190</v>
      </c>
      <c r="P15" s="96" t="s">
        <v>191</v>
      </c>
      <c r="Q15" s="205" t="s">
        <v>185</v>
      </c>
      <c r="R15" s="6" t="s">
        <v>186</v>
      </c>
      <c r="S15" s="494" t="s">
        <v>187</v>
      </c>
      <c r="T15" s="6" t="s">
        <v>188</v>
      </c>
      <c r="U15" s="4" t="s">
        <v>189</v>
      </c>
      <c r="V15" s="4" t="s">
        <v>190</v>
      </c>
      <c r="W15" s="451" t="s">
        <v>191</v>
      </c>
    </row>
    <row r="16" spans="1:23" ht="23.25" customHeight="1" thickTop="1">
      <c r="A16" s="300" t="s">
        <v>13</v>
      </c>
      <c r="B16" s="301"/>
      <c r="C16" s="397">
        <v>1</v>
      </c>
      <c r="D16" s="856">
        <v>2</v>
      </c>
      <c r="E16" s="508">
        <v>11</v>
      </c>
      <c r="F16" s="398">
        <v>16</v>
      </c>
      <c r="G16" s="399">
        <f>SUM(C16:D16)</f>
        <v>3</v>
      </c>
      <c r="H16" s="399">
        <f>SUM(E16:F16)</f>
        <v>27</v>
      </c>
      <c r="I16" s="400">
        <f>G16+H16</f>
        <v>30</v>
      </c>
      <c r="J16" s="401">
        <v>0.7</v>
      </c>
      <c r="K16" s="857">
        <v>-8.4</v>
      </c>
      <c r="L16" s="516">
        <v>-3.7</v>
      </c>
      <c r="M16" s="402">
        <v>-8.2</v>
      </c>
      <c r="N16" s="403">
        <f>SUM(J16:K16)</f>
        <v>-7.7</v>
      </c>
      <c r="O16" s="403">
        <f>SUM(L16:M16)</f>
        <v>-11.899999999999999</v>
      </c>
      <c r="P16" s="404">
        <f>N16+O16</f>
        <v>-19.599999999999998</v>
      </c>
      <c r="Q16" s="858">
        <v>-2.8</v>
      </c>
      <c r="R16" s="859">
        <v>-4.3</v>
      </c>
      <c r="S16" s="860">
        <v>2.5</v>
      </c>
      <c r="T16" s="859">
        <v>-4.2</v>
      </c>
      <c r="U16" s="861">
        <f>SUM(Q16:R16)</f>
        <v>-7.1</v>
      </c>
      <c r="V16" s="861">
        <f>SUM(S16:T16)</f>
        <v>-1.7000000000000002</v>
      </c>
      <c r="W16" s="861">
        <f>U16+V16</f>
        <v>-8.8</v>
      </c>
    </row>
    <row r="17" spans="1:23" ht="23.25" customHeight="1">
      <c r="A17" s="302" t="s">
        <v>62</v>
      </c>
      <c r="B17" s="303"/>
      <c r="C17" s="164">
        <f aca="true" t="shared" si="5" ref="C17:J17">C16/C13</f>
        <v>0.004761904761904762</v>
      </c>
      <c r="D17" s="696">
        <f t="shared" si="5"/>
        <v>0.009302325581395349</v>
      </c>
      <c r="E17" s="509">
        <f t="shared" si="5"/>
        <v>0.04680851063829787</v>
      </c>
      <c r="F17" s="165">
        <f t="shared" si="5"/>
        <v>0.064</v>
      </c>
      <c r="G17" s="166">
        <f t="shared" si="5"/>
        <v>0.007058823529411765</v>
      </c>
      <c r="H17" s="166">
        <f t="shared" si="5"/>
        <v>0.05567010309278351</v>
      </c>
      <c r="I17" s="167">
        <f t="shared" si="5"/>
        <v>0.03296703296703297</v>
      </c>
      <c r="J17" s="133">
        <f t="shared" si="5"/>
        <v>0.004005951699668078</v>
      </c>
      <c r="K17" s="722" t="s">
        <v>239</v>
      </c>
      <c r="L17" s="517" t="s">
        <v>237</v>
      </c>
      <c r="M17" s="134" t="s">
        <v>237</v>
      </c>
      <c r="N17" s="135" t="s">
        <v>237</v>
      </c>
      <c r="O17" s="135" t="s">
        <v>237</v>
      </c>
      <c r="P17" s="136" t="s">
        <v>237</v>
      </c>
      <c r="Q17" s="698" t="s">
        <v>237</v>
      </c>
      <c r="R17" s="699" t="s">
        <v>237</v>
      </c>
      <c r="S17" s="700" t="s">
        <v>237</v>
      </c>
      <c r="T17" s="699" t="s">
        <v>237</v>
      </c>
      <c r="U17" s="701" t="s">
        <v>237</v>
      </c>
      <c r="V17" s="701" t="s">
        <v>237</v>
      </c>
      <c r="W17" s="701" t="s">
        <v>237</v>
      </c>
    </row>
    <row r="18" spans="1:23" ht="23.25" customHeight="1">
      <c r="A18" s="302" t="s">
        <v>11</v>
      </c>
      <c r="B18" s="303"/>
      <c r="C18" s="862"/>
      <c r="D18" s="863"/>
      <c r="E18" s="864"/>
      <c r="F18" s="865"/>
      <c r="G18" s="866"/>
      <c r="H18" s="866"/>
      <c r="I18" s="408">
        <v>70</v>
      </c>
      <c r="J18" s="862"/>
      <c r="K18" s="863"/>
      <c r="L18" s="864"/>
      <c r="M18" s="865"/>
      <c r="N18" s="866"/>
      <c r="O18" s="866"/>
      <c r="P18" s="412">
        <v>66.6</v>
      </c>
      <c r="Q18" s="867"/>
      <c r="R18" s="868"/>
      <c r="S18" s="869"/>
      <c r="T18" s="868"/>
      <c r="U18" s="870"/>
      <c r="V18" s="870"/>
      <c r="W18" s="871">
        <v>64.2</v>
      </c>
    </row>
    <row r="19" spans="1:23" ht="23.25" customHeight="1">
      <c r="A19" s="304" t="s">
        <v>63</v>
      </c>
      <c r="B19" s="305"/>
      <c r="C19" s="872"/>
      <c r="D19" s="873"/>
      <c r="E19" s="874"/>
      <c r="F19" s="875"/>
      <c r="G19" s="876"/>
      <c r="H19" s="876"/>
      <c r="I19" s="877"/>
      <c r="J19" s="872"/>
      <c r="K19" s="873"/>
      <c r="L19" s="874"/>
      <c r="M19" s="875"/>
      <c r="N19" s="876"/>
      <c r="O19" s="876"/>
      <c r="P19" s="414">
        <v>57.3</v>
      </c>
      <c r="Q19" s="878"/>
      <c r="R19" s="879"/>
      <c r="S19" s="880"/>
      <c r="T19" s="879"/>
      <c r="U19" s="881"/>
      <c r="V19" s="881"/>
      <c r="W19" s="882">
        <v>32.7</v>
      </c>
    </row>
    <row r="20" spans="1:23" ht="23.25" customHeight="1" thickBot="1">
      <c r="A20" s="297" t="s">
        <v>64</v>
      </c>
      <c r="B20" s="306"/>
      <c r="C20" s="883"/>
      <c r="D20" s="884"/>
      <c r="E20" s="885"/>
      <c r="F20" s="886"/>
      <c r="G20" s="887"/>
      <c r="H20" s="887"/>
      <c r="I20" s="415">
        <v>90</v>
      </c>
      <c r="J20" s="883"/>
      <c r="K20" s="884"/>
      <c r="L20" s="885"/>
      <c r="M20" s="886"/>
      <c r="N20" s="887"/>
      <c r="O20" s="887"/>
      <c r="P20" s="416">
        <v>118.9</v>
      </c>
      <c r="Q20" s="888"/>
      <c r="R20" s="889"/>
      <c r="S20" s="890"/>
      <c r="T20" s="891"/>
      <c r="U20" s="892"/>
      <c r="V20" s="892"/>
      <c r="W20" s="893">
        <v>75.5</v>
      </c>
    </row>
    <row r="21" spans="17:23" ht="20.25" customHeight="1" thickBot="1">
      <c r="Q21" s="148"/>
      <c r="R21" s="148"/>
      <c r="S21" s="148"/>
      <c r="T21" s="148"/>
      <c r="U21" s="148"/>
      <c r="V21" s="148"/>
      <c r="W21" s="149" t="s">
        <v>42</v>
      </c>
    </row>
    <row r="22" spans="8:23" ht="23.25" customHeight="1">
      <c r="H22" s="13"/>
      <c r="I22" s="307"/>
      <c r="J22" s="957" t="s">
        <v>247</v>
      </c>
      <c r="K22" s="958"/>
      <c r="L22" s="958"/>
      <c r="M22" s="958"/>
      <c r="N22" s="958"/>
      <c r="O22" s="958"/>
      <c r="P22" s="937"/>
      <c r="Q22" s="975" t="s">
        <v>245</v>
      </c>
      <c r="R22" s="976"/>
      <c r="S22" s="976"/>
      <c r="T22" s="976"/>
      <c r="U22" s="976"/>
      <c r="V22" s="976"/>
      <c r="W22" s="977"/>
    </row>
    <row r="23" spans="8:23" ht="23.25" customHeight="1" thickBot="1">
      <c r="H23" s="938" t="s">
        <v>180</v>
      </c>
      <c r="I23" s="944"/>
      <c r="J23" s="969"/>
      <c r="K23" s="970"/>
      <c r="L23" s="970"/>
      <c r="M23" s="970"/>
      <c r="N23" s="970"/>
      <c r="O23" s="970"/>
      <c r="P23" s="971"/>
      <c r="Q23" s="935"/>
      <c r="R23" s="955"/>
      <c r="S23" s="955"/>
      <c r="T23" s="955"/>
      <c r="U23" s="955"/>
      <c r="V23" s="955"/>
      <c r="W23" s="936"/>
    </row>
    <row r="24" spans="8:23" ht="23.25" customHeight="1" thickBot="1">
      <c r="H24" s="940" t="s">
        <v>66</v>
      </c>
      <c r="I24" s="941"/>
      <c r="J24" s="104" t="s">
        <v>44</v>
      </c>
      <c r="K24" s="497" t="s">
        <v>45</v>
      </c>
      <c r="L24" s="495" t="s">
        <v>47</v>
      </c>
      <c r="M24" s="496" t="s">
        <v>48</v>
      </c>
      <c r="N24" s="10" t="s">
        <v>46</v>
      </c>
      <c r="O24" s="10" t="s">
        <v>49</v>
      </c>
      <c r="P24" s="10" t="s">
        <v>50</v>
      </c>
      <c r="Q24" s="450" t="s">
        <v>44</v>
      </c>
      <c r="R24" s="501" t="s">
        <v>45</v>
      </c>
      <c r="S24" s="502" t="s">
        <v>47</v>
      </c>
      <c r="T24" s="503" t="s">
        <v>48</v>
      </c>
      <c r="U24" s="4" t="s">
        <v>46</v>
      </c>
      <c r="V24" s="4" t="s">
        <v>49</v>
      </c>
      <c r="W24" s="4" t="s">
        <v>50</v>
      </c>
    </row>
    <row r="25" spans="8:23" ht="23.25" customHeight="1" thickTop="1">
      <c r="H25" s="286" t="s">
        <v>67</v>
      </c>
      <c r="I25" s="287"/>
      <c r="J25" s="168">
        <f>C6/J6</f>
        <v>0.9961685823754789</v>
      </c>
      <c r="K25" s="169">
        <f aca="true" t="shared" si="6" ref="J25:W32">D6/K6</f>
        <v>1.0314039408866995</v>
      </c>
      <c r="L25" s="519">
        <f t="shared" si="6"/>
        <v>0.9661835748792271</v>
      </c>
      <c r="M25" s="169">
        <f t="shared" si="6"/>
        <v>0.9743875278396436</v>
      </c>
      <c r="N25" s="170">
        <f t="shared" si="6"/>
        <v>1.0137470240380926</v>
      </c>
      <c r="O25" s="170">
        <f t="shared" si="6"/>
        <v>0.9703276613697089</v>
      </c>
      <c r="P25" s="170">
        <f t="shared" si="6"/>
        <v>0.9910802775024778</v>
      </c>
      <c r="Q25" s="41">
        <f t="shared" si="6"/>
        <v>1.053098773402195</v>
      </c>
      <c r="R25" s="42">
        <f t="shared" si="6"/>
        <v>1.0165884194053207</v>
      </c>
      <c r="S25" s="525">
        <f t="shared" si="6"/>
        <v>1.031964809384164</v>
      </c>
      <c r="T25" s="42">
        <f t="shared" si="6"/>
        <v>1.0896405278325496</v>
      </c>
      <c r="U25" s="43">
        <f t="shared" si="6"/>
        <v>1.0345622119815667</v>
      </c>
      <c r="V25" s="43">
        <f t="shared" si="6"/>
        <v>1.0603146201446358</v>
      </c>
      <c r="W25" s="43">
        <f t="shared" si="6"/>
        <v>1.047847994153621</v>
      </c>
    </row>
    <row r="26" spans="8:23" ht="23.25" customHeight="1" thickBot="1">
      <c r="H26" s="288" t="s">
        <v>68</v>
      </c>
      <c r="I26" s="289"/>
      <c r="J26" s="171">
        <f t="shared" si="6"/>
        <v>1.324321855877249</v>
      </c>
      <c r="K26" s="172">
        <f t="shared" si="6"/>
        <v>1.3261648745519714</v>
      </c>
      <c r="L26" s="520">
        <f t="shared" si="6"/>
        <v>1.2448751397689153</v>
      </c>
      <c r="M26" s="172">
        <f t="shared" si="6"/>
        <v>1.2140833670578717</v>
      </c>
      <c r="N26" s="173">
        <f t="shared" si="6"/>
        <v>1.3252521597539466</v>
      </c>
      <c r="O26" s="173">
        <f t="shared" si="6"/>
        <v>1.228710031514465</v>
      </c>
      <c r="P26" s="173">
        <f t="shared" si="6"/>
        <v>1.2711022840119166</v>
      </c>
      <c r="Q26" s="44">
        <f t="shared" si="6"/>
        <v>1.256051393828152</v>
      </c>
      <c r="R26" s="45">
        <f t="shared" si="6"/>
        <v>1.2525252525252524</v>
      </c>
      <c r="S26" s="526">
        <f t="shared" si="6"/>
        <v>1.3190757128810229</v>
      </c>
      <c r="T26" s="45">
        <f t="shared" si="6"/>
        <v>1.3776249767701167</v>
      </c>
      <c r="U26" s="46">
        <f t="shared" si="6"/>
        <v>1.2542690191183976</v>
      </c>
      <c r="V26" s="46">
        <f t="shared" si="6"/>
        <v>1.3491782916109305</v>
      </c>
      <c r="W26" s="46">
        <f t="shared" si="6"/>
        <v>1.3057911252885188</v>
      </c>
    </row>
    <row r="27" spans="8:23" ht="23.25" customHeight="1" thickTop="1">
      <c r="H27" s="290"/>
      <c r="I27" s="291" t="s">
        <v>69</v>
      </c>
      <c r="J27" s="174">
        <f t="shared" si="6"/>
        <v>1.4116026854880357</v>
      </c>
      <c r="K27" s="175">
        <f t="shared" si="6"/>
        <v>1.273980815347722</v>
      </c>
      <c r="L27" s="521">
        <f t="shared" si="6"/>
        <v>1.222684703433923</v>
      </c>
      <c r="M27" s="175">
        <f t="shared" si="6"/>
        <v>1.204261232051876</v>
      </c>
      <c r="N27" s="176">
        <f t="shared" si="6"/>
        <v>1.338033811393318</v>
      </c>
      <c r="O27" s="176">
        <f t="shared" si="6"/>
        <v>1.2129380053908354</v>
      </c>
      <c r="P27" s="176">
        <f t="shared" si="6"/>
        <v>1.2671411213331019</v>
      </c>
      <c r="Q27" s="47">
        <f t="shared" si="6"/>
        <v>1.168107782022924</v>
      </c>
      <c r="R27" s="48">
        <f t="shared" si="6"/>
        <v>1.305675146771037</v>
      </c>
      <c r="S27" s="527">
        <f t="shared" si="6"/>
        <v>1.4784615384615383</v>
      </c>
      <c r="T27" s="48">
        <f t="shared" si="6"/>
        <v>1.5000868507903422</v>
      </c>
      <c r="U27" s="49">
        <f t="shared" si="6"/>
        <v>1.23782604383616</v>
      </c>
      <c r="V27" s="49">
        <f t="shared" si="6"/>
        <v>1.4898238568951356</v>
      </c>
      <c r="W27" s="49">
        <f t="shared" si="6"/>
        <v>1.369058935361217</v>
      </c>
    </row>
    <row r="28" spans="8:23" ht="23.25" customHeight="1">
      <c r="H28" s="292"/>
      <c r="I28" s="293" t="s">
        <v>70</v>
      </c>
      <c r="J28" s="174">
        <f t="shared" si="6"/>
        <v>1.3513513513513513</v>
      </c>
      <c r="K28" s="175">
        <f t="shared" si="6"/>
        <v>1.6381766381766383</v>
      </c>
      <c r="L28" s="521">
        <f t="shared" si="6"/>
        <v>1.9849418206707736</v>
      </c>
      <c r="M28" s="175">
        <f t="shared" si="6"/>
        <v>1.7785427423981641</v>
      </c>
      <c r="N28" s="176">
        <f t="shared" si="6"/>
        <v>1.4841688654353562</v>
      </c>
      <c r="O28" s="176">
        <f t="shared" si="6"/>
        <v>1.8726591760299627</v>
      </c>
      <c r="P28" s="176">
        <f t="shared" si="6"/>
        <v>1.6837716484926235</v>
      </c>
      <c r="Q28" s="47">
        <f t="shared" si="6"/>
        <v>1.5074074074074073</v>
      </c>
      <c r="R28" s="48">
        <f t="shared" si="6"/>
        <v>1.3499999999999999</v>
      </c>
      <c r="S28" s="702">
        <f t="shared" si="6"/>
        <v>0.8963190184049079</v>
      </c>
      <c r="T28" s="48">
        <f t="shared" si="6"/>
        <v>1.0621572212065813</v>
      </c>
      <c r="U28" s="49">
        <f t="shared" si="6"/>
        <v>1.430188679245283</v>
      </c>
      <c r="V28" s="49">
        <f t="shared" si="6"/>
        <v>0.979516967288291</v>
      </c>
      <c r="W28" s="49">
        <f t="shared" si="6"/>
        <v>1.1567427193470599</v>
      </c>
    </row>
    <row r="29" spans="8:23" ht="23.25" customHeight="1">
      <c r="H29" s="275"/>
      <c r="I29" s="293" t="s">
        <v>71</v>
      </c>
      <c r="J29" s="174">
        <f t="shared" si="6"/>
        <v>1.1389521640091116</v>
      </c>
      <c r="K29" s="175">
        <f t="shared" si="6"/>
        <v>1.2414243711205488</v>
      </c>
      <c r="L29" s="521">
        <f t="shared" si="6"/>
        <v>0.9559337840988575</v>
      </c>
      <c r="M29" s="175">
        <f t="shared" si="6"/>
        <v>0.9595132225602622</v>
      </c>
      <c r="N29" s="176">
        <f t="shared" si="6"/>
        <v>1.18667275216796</v>
      </c>
      <c r="O29" s="176">
        <f t="shared" si="6"/>
        <v>0.9577201588413922</v>
      </c>
      <c r="P29" s="176">
        <f t="shared" si="6"/>
        <v>1.057152296002643</v>
      </c>
      <c r="Q29" s="47">
        <f t="shared" si="6"/>
        <v>1.3183183183183182</v>
      </c>
      <c r="R29" s="48">
        <f t="shared" si="6"/>
        <v>1.168320610687023</v>
      </c>
      <c r="S29" s="531">
        <f t="shared" si="6"/>
        <v>1.2841317365269462</v>
      </c>
      <c r="T29" s="48">
        <f t="shared" si="6"/>
        <v>1.3204573547589615</v>
      </c>
      <c r="U29" s="49">
        <f t="shared" si="6"/>
        <v>1.2439439818319453</v>
      </c>
      <c r="V29" s="49">
        <f t="shared" si="6"/>
        <v>1.3020072992700733</v>
      </c>
      <c r="W29" s="49">
        <f t="shared" si="6"/>
        <v>1.2761382799325465</v>
      </c>
    </row>
    <row r="30" spans="8:23" ht="23.25" customHeight="1">
      <c r="H30" s="284"/>
      <c r="I30" s="294" t="s">
        <v>72</v>
      </c>
      <c r="J30" s="174" t="s">
        <v>237</v>
      </c>
      <c r="K30" s="175" t="s">
        <v>237</v>
      </c>
      <c r="L30" s="521" t="s">
        <v>237</v>
      </c>
      <c r="M30" s="175">
        <f>F11/M11</f>
        <v>3.0303030303030303</v>
      </c>
      <c r="N30" s="176" t="s">
        <v>237</v>
      </c>
      <c r="O30" s="176">
        <f>H11/O11</f>
        <v>5.303030303030303</v>
      </c>
      <c r="P30" s="176">
        <f>I11/P11</f>
        <v>7.575757575757575</v>
      </c>
      <c r="Q30" s="47" t="s">
        <v>237</v>
      </c>
      <c r="R30" s="48" t="s">
        <v>237</v>
      </c>
      <c r="S30" s="527" t="s">
        <v>237</v>
      </c>
      <c r="T30" s="48" t="s">
        <v>237</v>
      </c>
      <c r="U30" s="49" t="s">
        <v>237</v>
      </c>
      <c r="V30" s="49" t="s">
        <v>237</v>
      </c>
      <c r="W30" s="49" t="s">
        <v>237</v>
      </c>
    </row>
    <row r="31" spans="8:23" ht="21.75" customHeight="1" thickBot="1">
      <c r="H31" s="295"/>
      <c r="I31" s="296" t="s">
        <v>73</v>
      </c>
      <c r="J31" s="177" t="s">
        <v>237</v>
      </c>
      <c r="K31" s="178" t="s">
        <v>237</v>
      </c>
      <c r="L31" s="522" t="s">
        <v>237</v>
      </c>
      <c r="M31" s="178" t="s">
        <v>237</v>
      </c>
      <c r="N31" s="179" t="s">
        <v>237</v>
      </c>
      <c r="O31" s="179" t="s">
        <v>237</v>
      </c>
      <c r="P31" s="179" t="s">
        <v>237</v>
      </c>
      <c r="Q31" s="50" t="s">
        <v>237</v>
      </c>
      <c r="R31" s="51">
        <f t="shared" si="6"/>
        <v>0.1642857142857143</v>
      </c>
      <c r="S31" s="528" t="s">
        <v>237</v>
      </c>
      <c r="T31" s="51">
        <f t="shared" si="6"/>
        <v>0.328125</v>
      </c>
      <c r="U31" s="52">
        <f t="shared" si="6"/>
        <v>0.1642857142857143</v>
      </c>
      <c r="V31" s="52">
        <f t="shared" si="6"/>
        <v>0.14843749999999997</v>
      </c>
      <c r="W31" s="52">
        <f t="shared" si="6"/>
        <v>0.15671641791044777</v>
      </c>
    </row>
    <row r="32" spans="8:23" ht="23.25" customHeight="1" thickBot="1" thickTop="1">
      <c r="H32" s="297" t="s">
        <v>74</v>
      </c>
      <c r="I32" s="298"/>
      <c r="J32" s="180">
        <f t="shared" si="6"/>
        <v>1.2017855099004233</v>
      </c>
      <c r="K32" s="181">
        <f t="shared" si="6"/>
        <v>1.2177163570457634</v>
      </c>
      <c r="L32" s="523">
        <f t="shared" si="6"/>
        <v>1.1489757003862513</v>
      </c>
      <c r="M32" s="181">
        <f t="shared" si="6"/>
        <v>1.1358473421172197</v>
      </c>
      <c r="N32" s="182">
        <f t="shared" si="6"/>
        <v>1.20979220039852</v>
      </c>
      <c r="O32" s="182">
        <f t="shared" si="6"/>
        <v>1.1421708310764667</v>
      </c>
      <c r="P32" s="182">
        <f t="shared" si="6"/>
        <v>1.1727862049411675</v>
      </c>
      <c r="Q32" s="53">
        <f t="shared" si="6"/>
        <v>1.1717293636424597</v>
      </c>
      <c r="R32" s="54">
        <f t="shared" si="6"/>
        <v>1.1539869281045751</v>
      </c>
      <c r="S32" s="529">
        <f t="shared" si="6"/>
        <v>1.2038257798705123</v>
      </c>
      <c r="T32" s="54">
        <f t="shared" si="6"/>
        <v>1.2682224142898297</v>
      </c>
      <c r="U32" s="55">
        <f t="shared" si="6"/>
        <v>1.1627445139509482</v>
      </c>
      <c r="V32" s="55">
        <f t="shared" si="6"/>
        <v>1.2363662833017908</v>
      </c>
      <c r="W32" s="55">
        <f t="shared" si="6"/>
        <v>1.2019114594628086</v>
      </c>
    </row>
    <row r="33" spans="8:23" s="68" customFormat="1" ht="9.75" customHeight="1" thickBot="1">
      <c r="H33" s="325"/>
      <c r="I33" s="325"/>
      <c r="J33" s="188"/>
      <c r="K33" s="188"/>
      <c r="L33" s="188"/>
      <c r="M33" s="188"/>
      <c r="N33" s="188"/>
      <c r="O33" s="188"/>
      <c r="P33" s="188"/>
      <c r="Q33" s="188"/>
      <c r="R33" s="188"/>
      <c r="S33" s="188"/>
      <c r="T33" s="188"/>
      <c r="U33" s="188"/>
      <c r="V33" s="188"/>
      <c r="W33" s="188"/>
    </row>
    <row r="34" spans="8:23" ht="23.25" customHeight="1" thickBot="1">
      <c r="H34" s="942" t="s">
        <v>75</v>
      </c>
      <c r="I34" s="943"/>
      <c r="J34" s="111" t="s">
        <v>44</v>
      </c>
      <c r="K34" s="492" t="s">
        <v>45</v>
      </c>
      <c r="L34" s="12" t="s">
        <v>47</v>
      </c>
      <c r="M34" s="326" t="s">
        <v>48</v>
      </c>
      <c r="N34" s="10" t="s">
        <v>46</v>
      </c>
      <c r="O34" s="10" t="s">
        <v>49</v>
      </c>
      <c r="P34" s="10" t="s">
        <v>50</v>
      </c>
      <c r="Q34" s="205" t="s">
        <v>44</v>
      </c>
      <c r="R34" s="494" t="s">
        <v>45</v>
      </c>
      <c r="S34" s="6" t="s">
        <v>47</v>
      </c>
      <c r="T34" s="511" t="s">
        <v>48</v>
      </c>
      <c r="U34" s="4" t="s">
        <v>46</v>
      </c>
      <c r="V34" s="4" t="s">
        <v>49</v>
      </c>
      <c r="W34" s="4" t="s">
        <v>50</v>
      </c>
    </row>
    <row r="35" spans="8:23" ht="23.25" customHeight="1" thickTop="1">
      <c r="H35" s="300" t="s">
        <v>76</v>
      </c>
      <c r="I35" s="301"/>
      <c r="J35" s="183">
        <f>C16/J16</f>
        <v>1.4285714285714286</v>
      </c>
      <c r="K35" s="184" t="s">
        <v>237</v>
      </c>
      <c r="L35" s="524" t="s">
        <v>237</v>
      </c>
      <c r="M35" s="184" t="s">
        <v>237</v>
      </c>
      <c r="N35" s="185" t="s">
        <v>237</v>
      </c>
      <c r="O35" s="185" t="s">
        <v>237</v>
      </c>
      <c r="P35" s="185" t="s">
        <v>237</v>
      </c>
      <c r="Q35" s="41" t="s">
        <v>237</v>
      </c>
      <c r="R35" s="15" t="s">
        <v>237</v>
      </c>
      <c r="S35" s="530" t="s">
        <v>237</v>
      </c>
      <c r="T35" s="15" t="s">
        <v>237</v>
      </c>
      <c r="U35" s="16" t="s">
        <v>237</v>
      </c>
      <c r="V35" s="16" t="s">
        <v>237</v>
      </c>
      <c r="W35" s="16" t="s">
        <v>237</v>
      </c>
    </row>
    <row r="36" spans="8:23" ht="23.25" customHeight="1">
      <c r="H36" s="302" t="s">
        <v>77</v>
      </c>
      <c r="I36" s="303"/>
      <c r="J36" s="703"/>
      <c r="K36" s="704"/>
      <c r="L36" s="705"/>
      <c r="M36" s="704"/>
      <c r="N36" s="706"/>
      <c r="O36" s="706"/>
      <c r="P36" s="186">
        <f>I18/P18</f>
        <v>1.0510510510510511</v>
      </c>
      <c r="Q36" s="707"/>
      <c r="R36" s="708"/>
      <c r="S36" s="705"/>
      <c r="T36" s="704"/>
      <c r="U36" s="706"/>
      <c r="V36" s="706"/>
      <c r="W36" s="17">
        <f>P18/W18</f>
        <v>1.0373831775700932</v>
      </c>
    </row>
    <row r="37" spans="8:23" ht="23.25" customHeight="1">
      <c r="H37" s="304" t="s">
        <v>78</v>
      </c>
      <c r="I37" s="305"/>
      <c r="J37" s="709"/>
      <c r="K37" s="710"/>
      <c r="L37" s="711"/>
      <c r="M37" s="710"/>
      <c r="N37" s="712"/>
      <c r="O37" s="712"/>
      <c r="P37" s="712"/>
      <c r="Q37" s="713"/>
      <c r="R37" s="710"/>
      <c r="S37" s="711"/>
      <c r="T37" s="710"/>
      <c r="U37" s="712"/>
      <c r="V37" s="712"/>
      <c r="W37" s="18">
        <f>P19/W19</f>
        <v>1.752293577981651</v>
      </c>
    </row>
    <row r="38" spans="8:23" ht="23.25" customHeight="1" thickBot="1">
      <c r="H38" s="297" t="s">
        <v>79</v>
      </c>
      <c r="I38" s="306"/>
      <c r="J38" s="714"/>
      <c r="K38" s="715"/>
      <c r="L38" s="716"/>
      <c r="M38" s="715"/>
      <c r="N38" s="717"/>
      <c r="O38" s="717"/>
      <c r="P38" s="187">
        <f>I20/P20</f>
        <v>0.7569386038687973</v>
      </c>
      <c r="Q38" s="718"/>
      <c r="R38" s="719"/>
      <c r="S38" s="720"/>
      <c r="T38" s="719"/>
      <c r="U38" s="721"/>
      <c r="V38" s="721"/>
      <c r="W38" s="56">
        <f>P20/W20</f>
        <v>1.5748344370860927</v>
      </c>
    </row>
  </sheetData>
  <mergeCells count="17">
    <mergeCell ref="Q2:W2"/>
    <mergeCell ref="A3:B3"/>
    <mergeCell ref="Q3:W3"/>
    <mergeCell ref="J2:P2"/>
    <mergeCell ref="J3:P3"/>
    <mergeCell ref="C2:I2"/>
    <mergeCell ref="C3:I3"/>
    <mergeCell ref="Q4:W4"/>
    <mergeCell ref="A5:B5"/>
    <mergeCell ref="A15:B15"/>
    <mergeCell ref="Q22:W22"/>
    <mergeCell ref="J22:P22"/>
    <mergeCell ref="H34:I34"/>
    <mergeCell ref="H23:I23"/>
    <mergeCell ref="Q23:W23"/>
    <mergeCell ref="H24:I24"/>
    <mergeCell ref="J23:P23"/>
  </mergeCells>
  <printOptions/>
  <pageMargins left="0.75" right="0.2" top="0.52" bottom="0.42" header="0.512" footer="0.512"/>
  <pageSetup horizontalDpi="600" verticalDpi="600" orientation="landscape" paperSize="9" scale="70"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dimension ref="A1:W38"/>
  <sheetViews>
    <sheetView zoomScale="70" zoomScaleNormal="70" workbookViewId="0" topLeftCell="A1">
      <selection activeCell="A1" sqref="A1"/>
    </sheetView>
  </sheetViews>
  <sheetFormatPr defaultColWidth="9.00390625" defaultRowHeight="13.5"/>
  <cols>
    <col min="1" max="23" width="8.625" style="39" customWidth="1"/>
    <col min="24" max="16384" width="9.00390625" style="39" customWidth="1"/>
  </cols>
  <sheetData>
    <row r="1" spans="1:23" s="37" customFormat="1" ht="14.25" thickBot="1">
      <c r="A1" s="36"/>
      <c r="B1" s="36"/>
      <c r="C1" s="36"/>
      <c r="D1" s="36"/>
      <c r="E1" s="36"/>
      <c r="F1" s="36"/>
      <c r="G1" s="36"/>
      <c r="H1" s="36"/>
      <c r="I1" s="36"/>
      <c r="J1" s="36"/>
      <c r="K1" s="36"/>
      <c r="L1" s="36"/>
      <c r="M1" s="36"/>
      <c r="N1" s="36"/>
      <c r="O1" s="36"/>
      <c r="P1" s="36"/>
      <c r="Q1" s="36"/>
      <c r="R1" s="36"/>
      <c r="S1" s="36"/>
      <c r="T1" s="36"/>
      <c r="U1" s="36"/>
      <c r="V1" s="97"/>
      <c r="W1" s="97" t="s">
        <v>41</v>
      </c>
    </row>
    <row r="2" spans="1:23" ht="15.75">
      <c r="A2" s="13"/>
      <c r="B2" s="38"/>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 r="A3" s="938" t="s">
        <v>181</v>
      </c>
      <c r="B3" s="939"/>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9.75" customHeight="1" thickBot="1">
      <c r="A4" s="284"/>
      <c r="B4" s="285"/>
      <c r="C4" s="157"/>
      <c r="D4" s="158"/>
      <c r="E4" s="158"/>
      <c r="F4" s="158"/>
      <c r="G4" s="155"/>
      <c r="H4" s="155"/>
      <c r="I4" s="156"/>
      <c r="J4" s="8"/>
      <c r="K4" s="9"/>
      <c r="L4" s="7"/>
      <c r="M4" s="9"/>
      <c r="N4" s="9"/>
      <c r="O4" s="7"/>
      <c r="P4" s="19"/>
      <c r="Q4" s="972"/>
      <c r="R4" s="972"/>
      <c r="S4" s="973"/>
      <c r="T4" s="972"/>
      <c r="U4" s="972"/>
      <c r="V4" s="973"/>
      <c r="W4" s="974"/>
    </row>
    <row r="5" spans="1:23" ht="15" thickBot="1">
      <c r="A5" s="940" t="s">
        <v>52</v>
      </c>
      <c r="B5" s="941"/>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3" ht="23.25" customHeight="1" thickTop="1">
      <c r="A6" s="286" t="s">
        <v>53</v>
      </c>
      <c r="B6" s="287"/>
      <c r="C6" s="369">
        <v>144</v>
      </c>
      <c r="D6" s="826">
        <v>205</v>
      </c>
      <c r="E6" s="504">
        <v>263</v>
      </c>
      <c r="F6" s="370">
        <v>338</v>
      </c>
      <c r="G6" s="371">
        <f>SUM(C6:D6)</f>
        <v>349</v>
      </c>
      <c r="H6" s="371">
        <f>SUM(E6:F6)</f>
        <v>601</v>
      </c>
      <c r="I6" s="372">
        <f>H6+G6</f>
        <v>950</v>
      </c>
      <c r="J6" s="373">
        <v>152.41</v>
      </c>
      <c r="K6" s="827">
        <v>181.94</v>
      </c>
      <c r="L6" s="512">
        <v>180.83</v>
      </c>
      <c r="M6" s="374">
        <v>389.52</v>
      </c>
      <c r="N6" s="375">
        <f>SUM(J6:K6)</f>
        <v>334.35</v>
      </c>
      <c r="O6" s="375">
        <f>SUM(L6:M6)</f>
        <v>570.35</v>
      </c>
      <c r="P6" s="373">
        <f>O6+N6</f>
        <v>904.7</v>
      </c>
      <c r="Q6" s="828">
        <v>239.25</v>
      </c>
      <c r="R6" s="829">
        <v>301.6</v>
      </c>
      <c r="S6" s="830">
        <v>211.1</v>
      </c>
      <c r="T6" s="829">
        <v>334.24</v>
      </c>
      <c r="U6" s="831">
        <f>Q6+R6</f>
        <v>540.85</v>
      </c>
      <c r="V6" s="831">
        <f>S6+T6</f>
        <v>545.34</v>
      </c>
      <c r="W6" s="831">
        <f>V6+U6</f>
        <v>1086.19</v>
      </c>
    </row>
    <row r="7" spans="1:23" ht="23.25" customHeight="1" thickBot="1">
      <c r="A7" s="288" t="s">
        <v>54</v>
      </c>
      <c r="B7" s="289"/>
      <c r="C7" s="376">
        <f aca="true" t="shared" si="0" ref="C7:T7">SUM(C8:C12)</f>
        <v>6</v>
      </c>
      <c r="D7" s="832">
        <f t="shared" si="0"/>
        <v>10</v>
      </c>
      <c r="E7" s="505">
        <f t="shared" si="0"/>
        <v>7</v>
      </c>
      <c r="F7" s="377">
        <f t="shared" si="0"/>
        <v>17</v>
      </c>
      <c r="G7" s="378">
        <f>SUM(G8:G12)</f>
        <v>16</v>
      </c>
      <c r="H7" s="378">
        <f t="shared" si="0"/>
        <v>24</v>
      </c>
      <c r="I7" s="379">
        <f t="shared" si="0"/>
        <v>40</v>
      </c>
      <c r="J7" s="380">
        <f t="shared" si="0"/>
        <v>3.38</v>
      </c>
      <c r="K7" s="833">
        <f t="shared" si="0"/>
        <v>2.18</v>
      </c>
      <c r="L7" s="513">
        <f t="shared" si="0"/>
        <v>1.67</v>
      </c>
      <c r="M7" s="381">
        <f t="shared" si="0"/>
        <v>6.11</v>
      </c>
      <c r="N7" s="382">
        <f t="shared" si="0"/>
        <v>5.56</v>
      </c>
      <c r="O7" s="382">
        <f t="shared" si="0"/>
        <v>7.78</v>
      </c>
      <c r="P7" s="380">
        <f t="shared" si="0"/>
        <v>13.34</v>
      </c>
      <c r="Q7" s="834">
        <f t="shared" si="0"/>
        <v>25.48</v>
      </c>
      <c r="R7" s="835">
        <f t="shared" si="0"/>
        <v>22.4</v>
      </c>
      <c r="S7" s="836">
        <f t="shared" si="0"/>
        <v>0.6</v>
      </c>
      <c r="T7" s="835">
        <f t="shared" si="0"/>
        <v>17.380000000000003</v>
      </c>
      <c r="U7" s="837">
        <f aca="true" t="shared" si="1" ref="U7:U13">Q7+R7</f>
        <v>47.879999999999995</v>
      </c>
      <c r="V7" s="837">
        <f aca="true" t="shared" si="2" ref="V7:V13">S7+T7</f>
        <v>17.980000000000004</v>
      </c>
      <c r="W7" s="837">
        <f aca="true" t="shared" si="3" ref="W7:W13">V7+U7</f>
        <v>65.86</v>
      </c>
    </row>
    <row r="8" spans="1:23" ht="23.25" customHeight="1" thickTop="1">
      <c r="A8" s="290"/>
      <c r="B8" s="291" t="s">
        <v>55</v>
      </c>
      <c r="C8" s="369">
        <v>1</v>
      </c>
      <c r="D8" s="826">
        <v>1</v>
      </c>
      <c r="E8" s="504">
        <v>1</v>
      </c>
      <c r="F8" s="370">
        <v>2</v>
      </c>
      <c r="G8" s="371">
        <f>SUM(C8:D8)</f>
        <v>2</v>
      </c>
      <c r="H8" s="371">
        <f>SUM(E8:F8)</f>
        <v>3</v>
      </c>
      <c r="I8" s="372">
        <f>H8+G8</f>
        <v>5</v>
      </c>
      <c r="J8" s="373">
        <v>0.47</v>
      </c>
      <c r="K8" s="827">
        <v>0.46</v>
      </c>
      <c r="L8" s="512">
        <v>0.47</v>
      </c>
      <c r="M8" s="374">
        <v>0.45</v>
      </c>
      <c r="N8" s="375">
        <f>SUM(J8:K8)</f>
        <v>0.9299999999999999</v>
      </c>
      <c r="O8" s="375">
        <f>SUM(L8:M8)</f>
        <v>0.9199999999999999</v>
      </c>
      <c r="P8" s="373">
        <f>O8+N8</f>
        <v>1.8499999999999999</v>
      </c>
      <c r="Q8" s="838">
        <v>0.46</v>
      </c>
      <c r="R8" s="839">
        <v>1</v>
      </c>
      <c r="S8" s="840">
        <v>0.5</v>
      </c>
      <c r="T8" s="839">
        <v>-0.04</v>
      </c>
      <c r="U8" s="841">
        <f t="shared" si="1"/>
        <v>1.46</v>
      </c>
      <c r="V8" s="841">
        <f t="shared" si="2"/>
        <v>0.46</v>
      </c>
      <c r="W8" s="841">
        <f t="shared" si="3"/>
        <v>1.92</v>
      </c>
    </row>
    <row r="9" spans="1:23" ht="23.25" customHeight="1">
      <c r="A9" s="292"/>
      <c r="B9" s="293" t="s">
        <v>56</v>
      </c>
      <c r="C9" s="369">
        <v>0</v>
      </c>
      <c r="D9" s="826">
        <v>0</v>
      </c>
      <c r="E9" s="504">
        <v>0</v>
      </c>
      <c r="F9" s="370">
        <v>0</v>
      </c>
      <c r="G9" s="371">
        <f>SUM(C9:D9)</f>
        <v>0</v>
      </c>
      <c r="H9" s="371">
        <f>SUM(E9:F9)</f>
        <v>0</v>
      </c>
      <c r="I9" s="372">
        <f>H9+G9</f>
        <v>0</v>
      </c>
      <c r="J9" s="373">
        <v>0</v>
      </c>
      <c r="K9" s="827">
        <v>0</v>
      </c>
      <c r="L9" s="512">
        <v>0</v>
      </c>
      <c r="M9" s="374">
        <v>0</v>
      </c>
      <c r="N9" s="375">
        <f>SUM(J9:K9)</f>
        <v>0</v>
      </c>
      <c r="O9" s="375">
        <f>SUM(L9:M9)</f>
        <v>0</v>
      </c>
      <c r="P9" s="373">
        <f>O9+N9</f>
        <v>0</v>
      </c>
      <c r="Q9" s="838">
        <v>1.85</v>
      </c>
      <c r="R9" s="839">
        <v>1.9</v>
      </c>
      <c r="S9" s="842">
        <v>0</v>
      </c>
      <c r="T9" s="839">
        <v>0.06999999999999984</v>
      </c>
      <c r="U9" s="841">
        <f t="shared" si="1"/>
        <v>3.75</v>
      </c>
      <c r="V9" s="841">
        <f t="shared" si="2"/>
        <v>0.06999999999999984</v>
      </c>
      <c r="W9" s="841">
        <f t="shared" si="3"/>
        <v>3.82</v>
      </c>
    </row>
    <row r="10" spans="1:23" ht="23.25" customHeight="1">
      <c r="A10" s="275"/>
      <c r="B10" s="293" t="s">
        <v>57</v>
      </c>
      <c r="C10" s="369">
        <v>0</v>
      </c>
      <c r="D10" s="826">
        <v>0</v>
      </c>
      <c r="E10" s="504">
        <v>0</v>
      </c>
      <c r="F10" s="370">
        <v>0</v>
      </c>
      <c r="G10" s="371">
        <f>SUM(C10:D10)</f>
        <v>0</v>
      </c>
      <c r="H10" s="371">
        <f>SUM(E10:F10)</f>
        <v>0</v>
      </c>
      <c r="I10" s="372">
        <f>H10+G10</f>
        <v>0</v>
      </c>
      <c r="J10" s="373">
        <v>0</v>
      </c>
      <c r="K10" s="827">
        <v>0</v>
      </c>
      <c r="L10" s="512">
        <v>0</v>
      </c>
      <c r="M10" s="374">
        <v>0.02</v>
      </c>
      <c r="N10" s="375">
        <f>SUM(J10:K10)</f>
        <v>0</v>
      </c>
      <c r="O10" s="375">
        <f>SUM(L10:M10)</f>
        <v>0.02</v>
      </c>
      <c r="P10" s="373">
        <f>O10+N10</f>
        <v>0.02</v>
      </c>
      <c r="Q10" s="838">
        <v>0.02</v>
      </c>
      <c r="R10" s="839">
        <v>0</v>
      </c>
      <c r="S10" s="843">
        <v>0</v>
      </c>
      <c r="T10" s="839">
        <v>0.1</v>
      </c>
      <c r="U10" s="841">
        <f t="shared" si="1"/>
        <v>0.02</v>
      </c>
      <c r="V10" s="841">
        <f t="shared" si="2"/>
        <v>0.1</v>
      </c>
      <c r="W10" s="841">
        <f t="shared" si="3"/>
        <v>0.12000000000000001</v>
      </c>
    </row>
    <row r="11" spans="1:23" ht="23.25" customHeight="1">
      <c r="A11" s="284"/>
      <c r="B11" s="294" t="s">
        <v>58</v>
      </c>
      <c r="C11" s="383">
        <v>0</v>
      </c>
      <c r="D11" s="844">
        <v>0</v>
      </c>
      <c r="E11" s="506">
        <v>0</v>
      </c>
      <c r="F11" s="384">
        <v>0</v>
      </c>
      <c r="G11" s="385">
        <f>SUM(C11:D11)</f>
        <v>0</v>
      </c>
      <c r="H11" s="385">
        <f>SUM(E11:F11)</f>
        <v>0</v>
      </c>
      <c r="I11" s="386">
        <f>H11+G11</f>
        <v>0</v>
      </c>
      <c r="J11" s="387">
        <v>0.01</v>
      </c>
      <c r="K11" s="845">
        <v>0.01</v>
      </c>
      <c r="L11" s="514">
        <v>0</v>
      </c>
      <c r="M11" s="388">
        <v>0.02</v>
      </c>
      <c r="N11" s="389">
        <f>SUM(J11:K11)</f>
        <v>0.02</v>
      </c>
      <c r="O11" s="389">
        <f>SUM(L11:M11)</f>
        <v>0.02</v>
      </c>
      <c r="P11" s="387">
        <f>O11+N11</f>
        <v>0.04</v>
      </c>
      <c r="Q11" s="838">
        <v>0.05</v>
      </c>
      <c r="R11" s="839">
        <v>0</v>
      </c>
      <c r="S11" s="840">
        <v>0.1</v>
      </c>
      <c r="T11" s="839">
        <v>-0.01</v>
      </c>
      <c r="U11" s="841">
        <f t="shared" si="1"/>
        <v>0.05</v>
      </c>
      <c r="V11" s="841">
        <f t="shared" si="2"/>
        <v>0.09000000000000001</v>
      </c>
      <c r="W11" s="841">
        <f t="shared" si="3"/>
        <v>0.14</v>
      </c>
    </row>
    <row r="12" spans="1:23" ht="23.25" customHeight="1" thickBot="1">
      <c r="A12" s="295"/>
      <c r="B12" s="296" t="s">
        <v>59</v>
      </c>
      <c r="C12" s="376">
        <v>5</v>
      </c>
      <c r="D12" s="832">
        <v>9</v>
      </c>
      <c r="E12" s="505">
        <v>6</v>
      </c>
      <c r="F12" s="377">
        <v>15</v>
      </c>
      <c r="G12" s="378">
        <f>SUM(C12:D12)</f>
        <v>14</v>
      </c>
      <c r="H12" s="378">
        <f>SUM(E12:F12)</f>
        <v>21</v>
      </c>
      <c r="I12" s="379">
        <f>H12+G12</f>
        <v>35</v>
      </c>
      <c r="J12" s="380">
        <v>2.9</v>
      </c>
      <c r="K12" s="833">
        <v>1.71</v>
      </c>
      <c r="L12" s="513">
        <v>1.2</v>
      </c>
      <c r="M12" s="381">
        <v>5.62</v>
      </c>
      <c r="N12" s="382">
        <f>SUM(J12:K12)</f>
        <v>4.609999999999999</v>
      </c>
      <c r="O12" s="382">
        <f>SUM(L12:M12)</f>
        <v>6.82</v>
      </c>
      <c r="P12" s="380">
        <f>O12+N12</f>
        <v>11.43</v>
      </c>
      <c r="Q12" s="846">
        <v>23.1</v>
      </c>
      <c r="R12" s="847">
        <v>19.5</v>
      </c>
      <c r="S12" s="848">
        <v>0</v>
      </c>
      <c r="T12" s="847">
        <v>17.26</v>
      </c>
      <c r="U12" s="849">
        <f t="shared" si="1"/>
        <v>42.6</v>
      </c>
      <c r="V12" s="849">
        <f t="shared" si="2"/>
        <v>17.26</v>
      </c>
      <c r="W12" s="849">
        <f t="shared" si="3"/>
        <v>59.86</v>
      </c>
    </row>
    <row r="13" spans="1:23" ht="23.25" customHeight="1" thickBot="1" thickTop="1">
      <c r="A13" s="297" t="s">
        <v>60</v>
      </c>
      <c r="B13" s="298"/>
      <c r="C13" s="390">
        <f aca="true" t="shared" si="4" ref="C13:M13">SUM(C6:C7)</f>
        <v>150</v>
      </c>
      <c r="D13" s="850">
        <f t="shared" si="4"/>
        <v>215</v>
      </c>
      <c r="E13" s="507">
        <f t="shared" si="4"/>
        <v>270</v>
      </c>
      <c r="F13" s="391">
        <f t="shared" si="4"/>
        <v>355</v>
      </c>
      <c r="G13" s="392">
        <f>SUM(G6:G7)</f>
        <v>365</v>
      </c>
      <c r="H13" s="392">
        <f t="shared" si="4"/>
        <v>625</v>
      </c>
      <c r="I13" s="393">
        <f t="shared" si="4"/>
        <v>990</v>
      </c>
      <c r="J13" s="394">
        <f t="shared" si="4"/>
        <v>155.79</v>
      </c>
      <c r="K13" s="851">
        <f t="shared" si="4"/>
        <v>184.12</v>
      </c>
      <c r="L13" s="515">
        <f t="shared" si="4"/>
        <v>182.5</v>
      </c>
      <c r="M13" s="395">
        <f t="shared" si="4"/>
        <v>395.63</v>
      </c>
      <c r="N13" s="396">
        <f>SUM(N6:N7)</f>
        <v>339.91</v>
      </c>
      <c r="O13" s="396">
        <f>SUM(O6:O7)</f>
        <v>578.13</v>
      </c>
      <c r="P13" s="394">
        <f>SUM(P6:P7)</f>
        <v>918.0400000000001</v>
      </c>
      <c r="Q13" s="852">
        <f>Q6+Q7</f>
        <v>264.73</v>
      </c>
      <c r="R13" s="853">
        <f>R6+R7</f>
        <v>324</v>
      </c>
      <c r="S13" s="854">
        <f>S6+S7</f>
        <v>211.7</v>
      </c>
      <c r="T13" s="853">
        <f>T6+T7</f>
        <v>351.62</v>
      </c>
      <c r="U13" s="855">
        <f t="shared" si="1"/>
        <v>588.73</v>
      </c>
      <c r="V13" s="855">
        <f t="shared" si="2"/>
        <v>563.3199999999999</v>
      </c>
      <c r="W13" s="855">
        <f t="shared" si="3"/>
        <v>1152.05</v>
      </c>
    </row>
    <row r="14" spans="1:23" s="68" customFormat="1" ht="10.5" customHeight="1" thickBot="1">
      <c r="A14" s="325"/>
      <c r="B14" s="325"/>
      <c r="C14" s="325"/>
      <c r="D14" s="325"/>
      <c r="E14" s="325"/>
      <c r="F14" s="325"/>
      <c r="G14" s="325"/>
      <c r="H14" s="325"/>
      <c r="I14" s="325"/>
      <c r="J14" s="325"/>
      <c r="K14" s="325"/>
      <c r="L14" s="325"/>
      <c r="M14" s="325"/>
      <c r="N14" s="325"/>
      <c r="O14" s="325"/>
      <c r="P14" s="325"/>
      <c r="Q14" s="325"/>
      <c r="R14" s="325"/>
      <c r="S14" s="325"/>
      <c r="T14" s="325"/>
      <c r="U14" s="325"/>
      <c r="V14" s="325"/>
      <c r="W14" s="325"/>
    </row>
    <row r="15" spans="1:23" ht="23.25" customHeight="1" thickBot="1">
      <c r="A15" s="942" t="s">
        <v>61</v>
      </c>
      <c r="B15" s="943"/>
      <c r="C15" s="163" t="s">
        <v>194</v>
      </c>
      <c r="D15" s="491" t="s">
        <v>195</v>
      </c>
      <c r="E15" s="491" t="s">
        <v>196</v>
      </c>
      <c r="F15" s="162" t="s">
        <v>197</v>
      </c>
      <c r="G15" s="161" t="s">
        <v>198</v>
      </c>
      <c r="H15" s="161" t="s">
        <v>199</v>
      </c>
      <c r="I15" s="162" t="s">
        <v>200</v>
      </c>
      <c r="J15" s="111" t="s">
        <v>185</v>
      </c>
      <c r="K15" s="12" t="s">
        <v>186</v>
      </c>
      <c r="L15" s="492" t="s">
        <v>187</v>
      </c>
      <c r="M15" s="12" t="s">
        <v>188</v>
      </c>
      <c r="N15" s="10" t="s">
        <v>189</v>
      </c>
      <c r="O15" s="10" t="s">
        <v>190</v>
      </c>
      <c r="P15" s="96" t="s">
        <v>191</v>
      </c>
      <c r="Q15" s="205" t="s">
        <v>185</v>
      </c>
      <c r="R15" s="6" t="s">
        <v>186</v>
      </c>
      <c r="S15" s="494" t="s">
        <v>187</v>
      </c>
      <c r="T15" s="6" t="s">
        <v>188</v>
      </c>
      <c r="U15" s="4" t="s">
        <v>189</v>
      </c>
      <c r="V15" s="4" t="s">
        <v>190</v>
      </c>
      <c r="W15" s="451" t="s">
        <v>191</v>
      </c>
    </row>
    <row r="16" spans="1:23" ht="23.25" customHeight="1" thickTop="1">
      <c r="A16" s="300" t="s">
        <v>13</v>
      </c>
      <c r="B16" s="301"/>
      <c r="C16" s="397">
        <v>-30</v>
      </c>
      <c r="D16" s="856">
        <v>5</v>
      </c>
      <c r="E16" s="508">
        <v>32</v>
      </c>
      <c r="F16" s="398">
        <v>53</v>
      </c>
      <c r="G16" s="399">
        <f>SUM(C16:D16)</f>
        <v>-25</v>
      </c>
      <c r="H16" s="399">
        <f>SUM(E16:F16)</f>
        <v>85</v>
      </c>
      <c r="I16" s="400">
        <f>G16+H16</f>
        <v>60</v>
      </c>
      <c r="J16" s="401">
        <v>-18.6</v>
      </c>
      <c r="K16" s="857">
        <v>-5.8</v>
      </c>
      <c r="L16" s="516">
        <v>-1.6</v>
      </c>
      <c r="M16" s="402">
        <v>70.3</v>
      </c>
      <c r="N16" s="403">
        <f>SUM(J16:K16)</f>
        <v>-24.400000000000002</v>
      </c>
      <c r="O16" s="403">
        <f>SUM(L16:M16)</f>
        <v>68.7</v>
      </c>
      <c r="P16" s="404">
        <f>N16+O16</f>
        <v>44.3</v>
      </c>
      <c r="Q16" s="858">
        <v>1.2</v>
      </c>
      <c r="R16" s="859">
        <v>36.2</v>
      </c>
      <c r="S16" s="860">
        <v>12.2</v>
      </c>
      <c r="T16" s="859">
        <v>14.7</v>
      </c>
      <c r="U16" s="861">
        <f>SUM(Q16:R16)</f>
        <v>37.400000000000006</v>
      </c>
      <c r="V16" s="861">
        <f>SUM(S16:T16)</f>
        <v>26.9</v>
      </c>
      <c r="W16" s="861">
        <f>U16+V16</f>
        <v>64.30000000000001</v>
      </c>
    </row>
    <row r="17" spans="1:23" ht="23.25" customHeight="1">
      <c r="A17" s="302" t="s">
        <v>62</v>
      </c>
      <c r="B17" s="303"/>
      <c r="C17" s="723" t="s">
        <v>236</v>
      </c>
      <c r="D17" s="696">
        <f aca="true" t="shared" si="5" ref="D17:V17">D16/D13</f>
        <v>0.023255813953488372</v>
      </c>
      <c r="E17" s="509">
        <f t="shared" si="5"/>
        <v>0.11851851851851852</v>
      </c>
      <c r="F17" s="165">
        <f t="shared" si="5"/>
        <v>0.14929577464788732</v>
      </c>
      <c r="G17" s="724" t="s">
        <v>237</v>
      </c>
      <c r="H17" s="166">
        <f t="shared" si="5"/>
        <v>0.136</v>
      </c>
      <c r="I17" s="167">
        <f t="shared" si="5"/>
        <v>0.06060606060606061</v>
      </c>
      <c r="J17" s="725" t="s">
        <v>237</v>
      </c>
      <c r="K17" s="722" t="s">
        <v>237</v>
      </c>
      <c r="L17" s="726" t="s">
        <v>237</v>
      </c>
      <c r="M17" s="134">
        <f t="shared" si="5"/>
        <v>0.17769127720344766</v>
      </c>
      <c r="N17" s="727" t="s">
        <v>237</v>
      </c>
      <c r="O17" s="135">
        <f t="shared" si="5"/>
        <v>0.11883140470136475</v>
      </c>
      <c r="P17" s="136">
        <f t="shared" si="5"/>
        <v>0.048254977996601445</v>
      </c>
      <c r="Q17" s="698">
        <f t="shared" si="5"/>
        <v>0.004532920333925131</v>
      </c>
      <c r="R17" s="699">
        <f t="shared" si="5"/>
        <v>0.11172839506172841</v>
      </c>
      <c r="S17" s="700">
        <f t="shared" si="5"/>
        <v>0.05762871988663203</v>
      </c>
      <c r="T17" s="699">
        <f t="shared" si="5"/>
        <v>0.041806495648711674</v>
      </c>
      <c r="U17" s="701">
        <f>U16/U13</f>
        <v>0.0635265741511389</v>
      </c>
      <c r="V17" s="701">
        <f t="shared" si="5"/>
        <v>0.04775260952921963</v>
      </c>
      <c r="W17" s="701">
        <f>W16/W13</f>
        <v>0.05581354975912505</v>
      </c>
    </row>
    <row r="18" spans="1:23" ht="23.25" customHeight="1">
      <c r="A18" s="302" t="s">
        <v>11</v>
      </c>
      <c r="B18" s="303"/>
      <c r="C18" s="862"/>
      <c r="D18" s="863"/>
      <c r="E18" s="864"/>
      <c r="F18" s="865"/>
      <c r="G18" s="866"/>
      <c r="H18" s="866"/>
      <c r="I18" s="408">
        <v>36</v>
      </c>
      <c r="J18" s="862"/>
      <c r="K18" s="863"/>
      <c r="L18" s="864"/>
      <c r="M18" s="865"/>
      <c r="N18" s="866"/>
      <c r="O18" s="866"/>
      <c r="P18" s="412">
        <v>39.5</v>
      </c>
      <c r="Q18" s="867"/>
      <c r="R18" s="868"/>
      <c r="S18" s="869"/>
      <c r="T18" s="868"/>
      <c r="U18" s="870"/>
      <c r="V18" s="870"/>
      <c r="W18" s="871">
        <v>52.8</v>
      </c>
    </row>
    <row r="19" spans="1:23" ht="23.25" customHeight="1">
      <c r="A19" s="304" t="s">
        <v>63</v>
      </c>
      <c r="B19" s="305"/>
      <c r="C19" s="872"/>
      <c r="D19" s="873"/>
      <c r="E19" s="874"/>
      <c r="F19" s="875"/>
      <c r="G19" s="876"/>
      <c r="H19" s="876"/>
      <c r="I19" s="877"/>
      <c r="J19" s="872"/>
      <c r="K19" s="873"/>
      <c r="L19" s="874"/>
      <c r="M19" s="875"/>
      <c r="N19" s="876"/>
      <c r="O19" s="876"/>
      <c r="P19" s="414">
        <v>24.3</v>
      </c>
      <c r="Q19" s="878"/>
      <c r="R19" s="879"/>
      <c r="S19" s="880"/>
      <c r="T19" s="879"/>
      <c r="U19" s="881"/>
      <c r="V19" s="881"/>
      <c r="W19" s="882">
        <v>60.6</v>
      </c>
    </row>
    <row r="20" spans="1:23" ht="23.25" customHeight="1" thickBot="1">
      <c r="A20" s="297" t="s">
        <v>64</v>
      </c>
      <c r="B20" s="306"/>
      <c r="C20" s="883"/>
      <c r="D20" s="884"/>
      <c r="E20" s="885"/>
      <c r="F20" s="886"/>
      <c r="G20" s="887"/>
      <c r="H20" s="887"/>
      <c r="I20" s="415">
        <v>40</v>
      </c>
      <c r="J20" s="883"/>
      <c r="K20" s="884"/>
      <c r="L20" s="885"/>
      <c r="M20" s="886"/>
      <c r="N20" s="887"/>
      <c r="O20" s="887"/>
      <c r="P20" s="416">
        <v>43.2</v>
      </c>
      <c r="Q20" s="888"/>
      <c r="R20" s="889"/>
      <c r="S20" s="890"/>
      <c r="T20" s="891"/>
      <c r="U20" s="892"/>
      <c r="V20" s="892"/>
      <c r="W20" s="893">
        <v>41.4</v>
      </c>
    </row>
    <row r="21" spans="17:23" ht="20.25" customHeight="1" thickBot="1">
      <c r="Q21" s="148"/>
      <c r="R21" s="148"/>
      <c r="S21" s="148"/>
      <c r="T21" s="148"/>
      <c r="U21" s="148"/>
      <c r="V21" s="148"/>
      <c r="W21" s="149" t="s">
        <v>42</v>
      </c>
    </row>
    <row r="22" spans="8:23" ht="23.25" customHeight="1">
      <c r="H22" s="13"/>
      <c r="I22" s="307"/>
      <c r="J22" s="957" t="s">
        <v>247</v>
      </c>
      <c r="K22" s="958"/>
      <c r="L22" s="958"/>
      <c r="M22" s="958"/>
      <c r="N22" s="958"/>
      <c r="O22" s="958"/>
      <c r="P22" s="937"/>
      <c r="Q22" s="975" t="s">
        <v>245</v>
      </c>
      <c r="R22" s="976"/>
      <c r="S22" s="976"/>
      <c r="T22" s="976"/>
      <c r="U22" s="976"/>
      <c r="V22" s="976"/>
      <c r="W22" s="977"/>
    </row>
    <row r="23" spans="8:23" ht="23.25" customHeight="1" thickBot="1">
      <c r="H23" s="938" t="s">
        <v>181</v>
      </c>
      <c r="I23" s="944"/>
      <c r="J23" s="969"/>
      <c r="K23" s="970"/>
      <c r="L23" s="970"/>
      <c r="M23" s="970"/>
      <c r="N23" s="970"/>
      <c r="O23" s="970"/>
      <c r="P23" s="971"/>
      <c r="Q23" s="935"/>
      <c r="R23" s="955"/>
      <c r="S23" s="955"/>
      <c r="T23" s="955"/>
      <c r="U23" s="955"/>
      <c r="V23" s="955"/>
      <c r="W23" s="936"/>
    </row>
    <row r="24" spans="8:23" ht="23.25" customHeight="1" thickBot="1">
      <c r="H24" s="940" t="s">
        <v>66</v>
      </c>
      <c r="I24" s="941"/>
      <c r="J24" s="104" t="s">
        <v>44</v>
      </c>
      <c r="K24" s="497" t="s">
        <v>45</v>
      </c>
      <c r="L24" s="495" t="s">
        <v>47</v>
      </c>
      <c r="M24" s="496" t="s">
        <v>48</v>
      </c>
      <c r="N24" s="10" t="s">
        <v>46</v>
      </c>
      <c r="O24" s="10" t="s">
        <v>49</v>
      </c>
      <c r="P24" s="10" t="s">
        <v>50</v>
      </c>
      <c r="Q24" s="450" t="s">
        <v>44</v>
      </c>
      <c r="R24" s="501" t="s">
        <v>45</v>
      </c>
      <c r="S24" s="502" t="s">
        <v>47</v>
      </c>
      <c r="T24" s="503" t="s">
        <v>48</v>
      </c>
      <c r="U24" s="4" t="s">
        <v>46</v>
      </c>
      <c r="V24" s="4" t="s">
        <v>49</v>
      </c>
      <c r="W24" s="4" t="s">
        <v>50</v>
      </c>
    </row>
    <row r="25" spans="8:23" ht="23.25" customHeight="1" thickTop="1">
      <c r="H25" s="286" t="s">
        <v>67</v>
      </c>
      <c r="I25" s="287"/>
      <c r="J25" s="168">
        <f aca="true" t="shared" si="6" ref="J25:W32">C6/J6</f>
        <v>0.944819893707762</v>
      </c>
      <c r="K25" s="169">
        <f t="shared" si="6"/>
        <v>1.1267450807958668</v>
      </c>
      <c r="L25" s="519">
        <f t="shared" si="6"/>
        <v>1.4544046894873637</v>
      </c>
      <c r="M25" s="169">
        <f t="shared" si="6"/>
        <v>0.8677346477716164</v>
      </c>
      <c r="N25" s="170">
        <f t="shared" si="6"/>
        <v>1.0438163601016899</v>
      </c>
      <c r="O25" s="170">
        <f t="shared" si="6"/>
        <v>1.0537389322345927</v>
      </c>
      <c r="P25" s="170">
        <f t="shared" si="6"/>
        <v>1.050071847021112</v>
      </c>
      <c r="Q25" s="41">
        <f t="shared" si="6"/>
        <v>0.6370323928944619</v>
      </c>
      <c r="R25" s="42">
        <f t="shared" si="6"/>
        <v>0.6032493368700265</v>
      </c>
      <c r="S25" s="525">
        <f t="shared" si="6"/>
        <v>0.8566082425390811</v>
      </c>
      <c r="T25" s="42">
        <f t="shared" si="6"/>
        <v>1.165390138822403</v>
      </c>
      <c r="U25" s="43">
        <f t="shared" si="6"/>
        <v>0.6181935841730609</v>
      </c>
      <c r="V25" s="43">
        <f t="shared" si="6"/>
        <v>1.04586129753915</v>
      </c>
      <c r="W25" s="43">
        <f t="shared" si="6"/>
        <v>0.8329113690974875</v>
      </c>
    </row>
    <row r="26" spans="8:23" ht="23.25" customHeight="1" thickBot="1">
      <c r="H26" s="288" t="s">
        <v>68</v>
      </c>
      <c r="I26" s="289"/>
      <c r="J26" s="171">
        <f t="shared" si="6"/>
        <v>1.7751479289940828</v>
      </c>
      <c r="K26" s="172">
        <f t="shared" si="6"/>
        <v>4.587155963302752</v>
      </c>
      <c r="L26" s="520">
        <f t="shared" si="6"/>
        <v>4.191616766467066</v>
      </c>
      <c r="M26" s="172">
        <f t="shared" si="6"/>
        <v>2.7823240589198033</v>
      </c>
      <c r="N26" s="173">
        <f t="shared" si="6"/>
        <v>2.877697841726619</v>
      </c>
      <c r="O26" s="173">
        <f t="shared" si="6"/>
        <v>3.0848329048843186</v>
      </c>
      <c r="P26" s="173">
        <f t="shared" si="6"/>
        <v>2.9985007496251876</v>
      </c>
      <c r="Q26" s="44">
        <f t="shared" si="6"/>
        <v>0.13265306122448978</v>
      </c>
      <c r="R26" s="45">
        <f t="shared" si="6"/>
        <v>0.09732142857142859</v>
      </c>
      <c r="S26" s="526">
        <f t="shared" si="6"/>
        <v>2.783333333333333</v>
      </c>
      <c r="T26" s="45">
        <f t="shared" si="6"/>
        <v>0.35155350978135785</v>
      </c>
      <c r="U26" s="46">
        <f t="shared" si="6"/>
        <v>0.11612364243943192</v>
      </c>
      <c r="V26" s="46">
        <f t="shared" si="6"/>
        <v>0.4327030033370411</v>
      </c>
      <c r="W26" s="46">
        <f t="shared" si="6"/>
        <v>0.2025508654722138</v>
      </c>
    </row>
    <row r="27" spans="8:23" ht="23.25" customHeight="1" thickTop="1">
      <c r="H27" s="290"/>
      <c r="I27" s="291" t="s">
        <v>69</v>
      </c>
      <c r="J27" s="174">
        <f t="shared" si="6"/>
        <v>2.127659574468085</v>
      </c>
      <c r="K27" s="175">
        <f t="shared" si="6"/>
        <v>2.1739130434782608</v>
      </c>
      <c r="L27" s="521">
        <f t="shared" si="6"/>
        <v>2.127659574468085</v>
      </c>
      <c r="M27" s="175">
        <f t="shared" si="6"/>
        <v>4.444444444444445</v>
      </c>
      <c r="N27" s="176">
        <f t="shared" si="6"/>
        <v>2.1505376344086025</v>
      </c>
      <c r="O27" s="176">
        <f t="shared" si="6"/>
        <v>3.2608695652173916</v>
      </c>
      <c r="P27" s="176">
        <f t="shared" si="6"/>
        <v>2.702702702702703</v>
      </c>
      <c r="Q27" s="47">
        <f t="shared" si="6"/>
        <v>1.0217391304347825</v>
      </c>
      <c r="R27" s="48">
        <f t="shared" si="6"/>
        <v>0.46</v>
      </c>
      <c r="S27" s="527">
        <f t="shared" si="6"/>
        <v>0.94</v>
      </c>
      <c r="T27" s="48">
        <f t="shared" si="6"/>
        <v>-11.25</v>
      </c>
      <c r="U27" s="49">
        <f t="shared" si="6"/>
        <v>0.636986301369863</v>
      </c>
      <c r="V27" s="49">
        <f t="shared" si="6"/>
        <v>1.9999999999999998</v>
      </c>
      <c r="W27" s="49">
        <f t="shared" si="6"/>
        <v>0.9635416666666666</v>
      </c>
    </row>
    <row r="28" spans="8:23" ht="23.25" customHeight="1">
      <c r="H28" s="292"/>
      <c r="I28" s="293" t="s">
        <v>70</v>
      </c>
      <c r="J28" s="174" t="s">
        <v>240</v>
      </c>
      <c r="K28" s="175" t="s">
        <v>237</v>
      </c>
      <c r="L28" s="521" t="s">
        <v>237</v>
      </c>
      <c r="M28" s="175" t="s">
        <v>237</v>
      </c>
      <c r="N28" s="176" t="s">
        <v>237</v>
      </c>
      <c r="O28" s="176" t="s">
        <v>237</v>
      </c>
      <c r="P28" s="176" t="s">
        <v>237</v>
      </c>
      <c r="Q28" s="47" t="s">
        <v>237</v>
      </c>
      <c r="R28" s="48" t="s">
        <v>237</v>
      </c>
      <c r="S28" s="702" t="s">
        <v>237</v>
      </c>
      <c r="T28" s="48" t="s">
        <v>237</v>
      </c>
      <c r="U28" s="49" t="s">
        <v>237</v>
      </c>
      <c r="V28" s="49" t="s">
        <v>237</v>
      </c>
      <c r="W28" s="49" t="s">
        <v>237</v>
      </c>
    </row>
    <row r="29" spans="8:23" ht="23.25" customHeight="1">
      <c r="H29" s="275"/>
      <c r="I29" s="293" t="s">
        <v>71</v>
      </c>
      <c r="J29" s="174" t="s">
        <v>237</v>
      </c>
      <c r="K29" s="175" t="s">
        <v>237</v>
      </c>
      <c r="L29" s="521" t="s">
        <v>237</v>
      </c>
      <c r="M29" s="175" t="s">
        <v>237</v>
      </c>
      <c r="N29" s="176" t="s">
        <v>237</v>
      </c>
      <c r="O29" s="176" t="s">
        <v>237</v>
      </c>
      <c r="P29" s="176" t="s">
        <v>237</v>
      </c>
      <c r="Q29" s="47" t="s">
        <v>237</v>
      </c>
      <c r="R29" s="48" t="s">
        <v>237</v>
      </c>
      <c r="S29" s="531" t="s">
        <v>237</v>
      </c>
      <c r="T29" s="48">
        <f t="shared" si="6"/>
        <v>0.19999999999999998</v>
      </c>
      <c r="U29" s="49" t="s">
        <v>237</v>
      </c>
      <c r="V29" s="49">
        <f t="shared" si="6"/>
        <v>0.19999999999999998</v>
      </c>
      <c r="W29" s="49">
        <f t="shared" si="6"/>
        <v>0.16666666666666666</v>
      </c>
    </row>
    <row r="30" spans="8:23" ht="23.25" customHeight="1">
      <c r="H30" s="284"/>
      <c r="I30" s="294" t="s">
        <v>72</v>
      </c>
      <c r="J30" s="174" t="s">
        <v>237</v>
      </c>
      <c r="K30" s="175" t="s">
        <v>237</v>
      </c>
      <c r="L30" s="521" t="s">
        <v>237</v>
      </c>
      <c r="M30" s="175" t="s">
        <v>237</v>
      </c>
      <c r="N30" s="176" t="s">
        <v>237</v>
      </c>
      <c r="O30" s="176" t="s">
        <v>237</v>
      </c>
      <c r="P30" s="176" t="s">
        <v>237</v>
      </c>
      <c r="Q30" s="47">
        <f>J11/Q11</f>
        <v>0.19999999999999998</v>
      </c>
      <c r="R30" s="48" t="s">
        <v>237</v>
      </c>
      <c r="S30" s="527" t="s">
        <v>237</v>
      </c>
      <c r="T30" s="48" t="s">
        <v>237</v>
      </c>
      <c r="U30" s="49">
        <f t="shared" si="6"/>
        <v>0.39999999999999997</v>
      </c>
      <c r="V30" s="49">
        <f t="shared" si="6"/>
        <v>0.2222222222222222</v>
      </c>
      <c r="W30" s="49">
        <f t="shared" si="6"/>
        <v>0.2857142857142857</v>
      </c>
    </row>
    <row r="31" spans="8:23" ht="21.75" customHeight="1" thickBot="1">
      <c r="H31" s="295"/>
      <c r="I31" s="296" t="s">
        <v>73</v>
      </c>
      <c r="J31" s="177">
        <f t="shared" si="6"/>
        <v>1.7241379310344829</v>
      </c>
      <c r="K31" s="178">
        <f t="shared" si="6"/>
        <v>5.2631578947368425</v>
      </c>
      <c r="L31" s="522">
        <f t="shared" si="6"/>
        <v>5</v>
      </c>
      <c r="M31" s="178">
        <f t="shared" si="6"/>
        <v>2.6690391459074734</v>
      </c>
      <c r="N31" s="179">
        <f t="shared" si="6"/>
        <v>3.0368763557483733</v>
      </c>
      <c r="O31" s="179">
        <f t="shared" si="6"/>
        <v>3.0791788856304985</v>
      </c>
      <c r="P31" s="179">
        <f t="shared" si="6"/>
        <v>3.062117235345582</v>
      </c>
      <c r="Q31" s="50">
        <f>J12/Q12</f>
        <v>0.12554112554112554</v>
      </c>
      <c r="R31" s="51">
        <f t="shared" si="6"/>
        <v>0.0876923076923077</v>
      </c>
      <c r="S31" s="528" t="s">
        <v>237</v>
      </c>
      <c r="T31" s="51">
        <f t="shared" si="6"/>
        <v>0.32560834298957125</v>
      </c>
      <c r="U31" s="52">
        <f t="shared" si="6"/>
        <v>0.10821596244131454</v>
      </c>
      <c r="V31" s="52">
        <f t="shared" si="6"/>
        <v>0.39513325608342986</v>
      </c>
      <c r="W31" s="52">
        <f t="shared" si="6"/>
        <v>0.19094553959238222</v>
      </c>
    </row>
    <row r="32" spans="8:23" ht="23.25" customHeight="1" thickBot="1" thickTop="1">
      <c r="H32" s="297" t="s">
        <v>74</v>
      </c>
      <c r="I32" s="298"/>
      <c r="J32" s="180">
        <f t="shared" si="6"/>
        <v>0.9628345850182939</v>
      </c>
      <c r="K32" s="181">
        <f t="shared" si="6"/>
        <v>1.1677167064957636</v>
      </c>
      <c r="L32" s="523">
        <f t="shared" si="6"/>
        <v>1.4794520547945205</v>
      </c>
      <c r="M32" s="181">
        <f t="shared" si="6"/>
        <v>0.8973030356646362</v>
      </c>
      <c r="N32" s="182">
        <f t="shared" si="6"/>
        <v>1.0738136565561471</v>
      </c>
      <c r="O32" s="182">
        <f t="shared" si="6"/>
        <v>1.0810717312715132</v>
      </c>
      <c r="P32" s="182">
        <f t="shared" si="6"/>
        <v>1.078384384122696</v>
      </c>
      <c r="Q32" s="53">
        <f>J13/Q13</f>
        <v>0.5884863823518302</v>
      </c>
      <c r="R32" s="54">
        <f>K13/R13</f>
        <v>0.5682716049382717</v>
      </c>
      <c r="S32" s="529">
        <f>L13/S13</f>
        <v>0.8620689655172414</v>
      </c>
      <c r="T32" s="54">
        <f>M13/T13</f>
        <v>1.1251635288095103</v>
      </c>
      <c r="U32" s="55">
        <f>N13/U13</f>
        <v>0.577361439029776</v>
      </c>
      <c r="V32" s="55">
        <f>O13/V13</f>
        <v>1.0262905630902508</v>
      </c>
      <c r="W32" s="55">
        <f t="shared" si="6"/>
        <v>0.796875135627794</v>
      </c>
    </row>
    <row r="33" spans="8:23" s="68" customFormat="1" ht="9.75" customHeight="1" thickBot="1">
      <c r="H33" s="325"/>
      <c r="I33" s="325"/>
      <c r="J33" s="188"/>
      <c r="K33" s="188"/>
      <c r="L33" s="188"/>
      <c r="M33" s="188"/>
      <c r="N33" s="188"/>
      <c r="O33" s="188"/>
      <c r="P33" s="188"/>
      <c r="Q33" s="188"/>
      <c r="R33" s="188"/>
      <c r="S33" s="188"/>
      <c r="T33" s="188"/>
      <c r="U33" s="188"/>
      <c r="V33" s="188"/>
      <c r="W33" s="188"/>
    </row>
    <row r="34" spans="8:23" ht="23.25" customHeight="1" thickBot="1">
      <c r="H34" s="942" t="s">
        <v>75</v>
      </c>
      <c r="I34" s="943"/>
      <c r="J34" s="111" t="s">
        <v>44</v>
      </c>
      <c r="K34" s="492" t="s">
        <v>45</v>
      </c>
      <c r="L34" s="12" t="s">
        <v>47</v>
      </c>
      <c r="M34" s="326" t="s">
        <v>48</v>
      </c>
      <c r="N34" s="10" t="s">
        <v>46</v>
      </c>
      <c r="O34" s="10" t="s">
        <v>49</v>
      </c>
      <c r="P34" s="10" t="s">
        <v>50</v>
      </c>
      <c r="Q34" s="205" t="s">
        <v>44</v>
      </c>
      <c r="R34" s="494" t="s">
        <v>45</v>
      </c>
      <c r="S34" s="6" t="s">
        <v>47</v>
      </c>
      <c r="T34" s="511" t="s">
        <v>48</v>
      </c>
      <c r="U34" s="4" t="s">
        <v>46</v>
      </c>
      <c r="V34" s="4" t="s">
        <v>49</v>
      </c>
      <c r="W34" s="4" t="s">
        <v>50</v>
      </c>
    </row>
    <row r="35" spans="8:23" ht="23.25" customHeight="1" thickTop="1">
      <c r="H35" s="300" t="s">
        <v>76</v>
      </c>
      <c r="I35" s="301"/>
      <c r="J35" s="183" t="s">
        <v>237</v>
      </c>
      <c r="K35" s="184" t="s">
        <v>237</v>
      </c>
      <c r="L35" s="524" t="s">
        <v>237</v>
      </c>
      <c r="M35" s="184">
        <f>F16/M16</f>
        <v>0.7539118065433855</v>
      </c>
      <c r="N35" s="185" t="s">
        <v>237</v>
      </c>
      <c r="O35" s="185">
        <f>H16/O16</f>
        <v>1.2372634643377</v>
      </c>
      <c r="P35" s="185">
        <f>I16/P16</f>
        <v>1.3544018058690745</v>
      </c>
      <c r="Q35" s="41" t="s">
        <v>237</v>
      </c>
      <c r="R35" s="15" t="s">
        <v>237</v>
      </c>
      <c r="S35" s="530" t="s">
        <v>237</v>
      </c>
      <c r="T35" s="15">
        <f>M16/T16</f>
        <v>4.782312925170068</v>
      </c>
      <c r="U35" s="16" t="s">
        <v>237</v>
      </c>
      <c r="V35" s="16">
        <f>O16/V16</f>
        <v>2.5539033457249074</v>
      </c>
      <c r="W35" s="16">
        <f>P16/W16</f>
        <v>0.6889580093312595</v>
      </c>
    </row>
    <row r="36" spans="8:23" ht="23.25" customHeight="1">
      <c r="H36" s="302" t="s">
        <v>77</v>
      </c>
      <c r="I36" s="303"/>
      <c r="J36" s="703"/>
      <c r="K36" s="704"/>
      <c r="L36" s="705"/>
      <c r="M36" s="704"/>
      <c r="N36" s="706"/>
      <c r="O36" s="706"/>
      <c r="P36" s="186">
        <f>I18/P18</f>
        <v>0.9113924050632911</v>
      </c>
      <c r="Q36" s="707"/>
      <c r="R36" s="708"/>
      <c r="S36" s="705"/>
      <c r="T36" s="704"/>
      <c r="U36" s="706"/>
      <c r="V36" s="706"/>
      <c r="W36" s="17">
        <f>P18/W18</f>
        <v>0.7481060606060607</v>
      </c>
    </row>
    <row r="37" spans="8:23" ht="23.25" customHeight="1">
      <c r="H37" s="304" t="s">
        <v>78</v>
      </c>
      <c r="I37" s="305"/>
      <c r="J37" s="709"/>
      <c r="K37" s="710"/>
      <c r="L37" s="711"/>
      <c r="M37" s="710"/>
      <c r="N37" s="712"/>
      <c r="O37" s="712"/>
      <c r="P37" s="712"/>
      <c r="Q37" s="713"/>
      <c r="R37" s="710"/>
      <c r="S37" s="711"/>
      <c r="T37" s="710"/>
      <c r="U37" s="712"/>
      <c r="V37" s="712"/>
      <c r="W37" s="18">
        <f>P19/W19</f>
        <v>0.400990099009901</v>
      </c>
    </row>
    <row r="38" spans="8:23" ht="23.25" customHeight="1" thickBot="1">
      <c r="H38" s="297" t="s">
        <v>79</v>
      </c>
      <c r="I38" s="306"/>
      <c r="J38" s="714"/>
      <c r="K38" s="715"/>
      <c r="L38" s="716"/>
      <c r="M38" s="715"/>
      <c r="N38" s="717"/>
      <c r="O38" s="717"/>
      <c r="P38" s="187">
        <f>I20/P20</f>
        <v>0.9259259259259258</v>
      </c>
      <c r="Q38" s="718"/>
      <c r="R38" s="719"/>
      <c r="S38" s="720"/>
      <c r="T38" s="719"/>
      <c r="U38" s="721"/>
      <c r="V38" s="721"/>
      <c r="W38" s="56">
        <f>P20/W20</f>
        <v>1.0434782608695654</v>
      </c>
    </row>
  </sheetData>
  <mergeCells count="17">
    <mergeCell ref="Q2:W2"/>
    <mergeCell ref="A3:B3"/>
    <mergeCell ref="Q3:W3"/>
    <mergeCell ref="J2:P2"/>
    <mergeCell ref="J3:P3"/>
    <mergeCell ref="C2:I2"/>
    <mergeCell ref="C3:I3"/>
    <mergeCell ref="Q4:W4"/>
    <mergeCell ref="A5:B5"/>
    <mergeCell ref="A15:B15"/>
    <mergeCell ref="Q22:W22"/>
    <mergeCell ref="J22:P22"/>
    <mergeCell ref="H34:I34"/>
    <mergeCell ref="H23:I23"/>
    <mergeCell ref="Q23:W23"/>
    <mergeCell ref="H24:I24"/>
    <mergeCell ref="J23:P23"/>
  </mergeCells>
  <printOptions/>
  <pageMargins left="0.75" right="0.2" top="0.61" bottom="0.35" header="0.512" footer="0.35"/>
  <pageSetup horizontalDpi="600" verticalDpi="600" orientation="landscape" paperSize="9" scale="70"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dimension ref="A1:W38"/>
  <sheetViews>
    <sheetView zoomScale="70" zoomScaleNormal="70" workbookViewId="0" topLeftCell="A1">
      <selection activeCell="B1" sqref="B1"/>
    </sheetView>
  </sheetViews>
  <sheetFormatPr defaultColWidth="9.00390625" defaultRowHeight="13.5"/>
  <cols>
    <col min="1" max="23" width="8.625" style="39" customWidth="1"/>
    <col min="24" max="16384" width="9.00390625" style="39" customWidth="1"/>
  </cols>
  <sheetData>
    <row r="1" spans="1:23" s="37" customFormat="1" ht="14.25" thickBot="1">
      <c r="A1" s="36"/>
      <c r="B1" s="36"/>
      <c r="C1" s="36"/>
      <c r="D1" s="36"/>
      <c r="E1" s="36"/>
      <c r="F1" s="36"/>
      <c r="G1" s="36"/>
      <c r="H1" s="36"/>
      <c r="I1" s="36"/>
      <c r="J1" s="36"/>
      <c r="K1" s="36"/>
      <c r="L1" s="36"/>
      <c r="M1" s="36"/>
      <c r="N1" s="36"/>
      <c r="O1" s="36"/>
      <c r="P1" s="36"/>
      <c r="Q1" s="36"/>
      <c r="R1" s="36"/>
      <c r="S1" s="36"/>
      <c r="T1" s="36"/>
      <c r="U1" s="36"/>
      <c r="V1" s="97"/>
      <c r="W1" s="97" t="s">
        <v>41</v>
      </c>
    </row>
    <row r="2" spans="1:23" ht="15.75">
      <c r="A2" s="13"/>
      <c r="B2" s="38"/>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 r="A3" s="938" t="s">
        <v>182</v>
      </c>
      <c r="B3" s="939"/>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9.75" customHeight="1" thickBot="1">
      <c r="A4" s="284"/>
      <c r="B4" s="285"/>
      <c r="C4" s="157"/>
      <c r="D4" s="158"/>
      <c r="E4" s="158"/>
      <c r="F4" s="158"/>
      <c r="G4" s="155"/>
      <c r="H4" s="155"/>
      <c r="I4" s="156"/>
      <c r="J4" s="8"/>
      <c r="K4" s="9"/>
      <c r="L4" s="7"/>
      <c r="M4" s="9"/>
      <c r="N4" s="9"/>
      <c r="O4" s="7"/>
      <c r="P4" s="19"/>
      <c r="Q4" s="972"/>
      <c r="R4" s="972"/>
      <c r="S4" s="973"/>
      <c r="T4" s="972"/>
      <c r="U4" s="972"/>
      <c r="V4" s="973"/>
      <c r="W4" s="974"/>
    </row>
    <row r="5" spans="1:23" ht="15" thickBot="1">
      <c r="A5" s="940" t="s">
        <v>52</v>
      </c>
      <c r="B5" s="941"/>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3" ht="23.25" customHeight="1" thickTop="1">
      <c r="A6" s="286" t="s">
        <v>53</v>
      </c>
      <c r="B6" s="287"/>
      <c r="C6" s="369">
        <v>80</v>
      </c>
      <c r="D6" s="826">
        <v>84</v>
      </c>
      <c r="E6" s="504">
        <v>93</v>
      </c>
      <c r="F6" s="370">
        <v>78</v>
      </c>
      <c r="G6" s="371">
        <f>SUM(C6:D6)</f>
        <v>164</v>
      </c>
      <c r="H6" s="371">
        <f>SUM(E6:F6)</f>
        <v>171</v>
      </c>
      <c r="I6" s="372">
        <f>H6+G6</f>
        <v>335</v>
      </c>
      <c r="J6" s="373">
        <v>63.24</v>
      </c>
      <c r="K6" s="827">
        <v>79.31</v>
      </c>
      <c r="L6" s="512">
        <v>89.82</v>
      </c>
      <c r="M6" s="374">
        <v>70.97</v>
      </c>
      <c r="N6" s="375">
        <f>SUM(J6:K6)</f>
        <v>142.55</v>
      </c>
      <c r="O6" s="375">
        <f>SUM(L6:M6)</f>
        <v>160.79</v>
      </c>
      <c r="P6" s="373">
        <f>O6+N6</f>
        <v>303.34000000000003</v>
      </c>
      <c r="Q6" s="828">
        <v>58.81</v>
      </c>
      <c r="R6" s="829">
        <v>55</v>
      </c>
      <c r="S6" s="830">
        <v>68.8</v>
      </c>
      <c r="T6" s="829">
        <v>47.9</v>
      </c>
      <c r="U6" s="831">
        <f>Q6+R6</f>
        <v>113.81</v>
      </c>
      <c r="V6" s="831">
        <f>S6+T6</f>
        <v>116.69999999999999</v>
      </c>
      <c r="W6" s="831">
        <f>V6+U6</f>
        <v>230.51</v>
      </c>
    </row>
    <row r="7" spans="1:23" ht="23.25" customHeight="1" thickBot="1">
      <c r="A7" s="288" t="s">
        <v>54</v>
      </c>
      <c r="B7" s="289"/>
      <c r="C7" s="376">
        <f aca="true" t="shared" si="0" ref="C7:T7">SUM(C8:C12)</f>
        <v>70</v>
      </c>
      <c r="D7" s="832">
        <f t="shared" si="0"/>
        <v>76</v>
      </c>
      <c r="E7" s="505">
        <f t="shared" si="0"/>
        <v>87</v>
      </c>
      <c r="F7" s="377">
        <f t="shared" si="0"/>
        <v>97</v>
      </c>
      <c r="G7" s="378">
        <f>SUM(G8:G12)</f>
        <v>146</v>
      </c>
      <c r="H7" s="378">
        <f t="shared" si="0"/>
        <v>184</v>
      </c>
      <c r="I7" s="379">
        <f t="shared" si="0"/>
        <v>330</v>
      </c>
      <c r="J7" s="380">
        <f t="shared" si="0"/>
        <v>60.71</v>
      </c>
      <c r="K7" s="833">
        <f t="shared" si="0"/>
        <v>72.24</v>
      </c>
      <c r="L7" s="513">
        <f t="shared" si="0"/>
        <v>83.32000000000001</v>
      </c>
      <c r="M7" s="381">
        <f t="shared" si="0"/>
        <v>91.29000000000002</v>
      </c>
      <c r="N7" s="382">
        <f t="shared" si="0"/>
        <v>132.95</v>
      </c>
      <c r="O7" s="382">
        <f t="shared" si="0"/>
        <v>174.60999999999999</v>
      </c>
      <c r="P7" s="380">
        <f t="shared" si="0"/>
        <v>308.21</v>
      </c>
      <c r="Q7" s="834">
        <f t="shared" si="0"/>
        <v>64.96</v>
      </c>
      <c r="R7" s="835">
        <f t="shared" si="0"/>
        <v>60.2</v>
      </c>
      <c r="S7" s="836">
        <f t="shared" si="0"/>
        <v>78.10000000000001</v>
      </c>
      <c r="T7" s="835">
        <f t="shared" si="0"/>
        <v>72.06</v>
      </c>
      <c r="U7" s="837">
        <f aca="true" t="shared" si="1" ref="U7:U13">Q7+R7</f>
        <v>125.16</v>
      </c>
      <c r="V7" s="837">
        <f aca="true" t="shared" si="2" ref="V7:V13">S7+T7</f>
        <v>150.16000000000003</v>
      </c>
      <c r="W7" s="837">
        <f aca="true" t="shared" si="3" ref="W7:W13">V7+U7</f>
        <v>275.32000000000005</v>
      </c>
    </row>
    <row r="8" spans="1:23" ht="23.25" customHeight="1" thickTop="1">
      <c r="A8" s="290"/>
      <c r="B8" s="291" t="s">
        <v>55</v>
      </c>
      <c r="C8" s="369">
        <v>35</v>
      </c>
      <c r="D8" s="826">
        <v>38</v>
      </c>
      <c r="E8" s="504">
        <v>41</v>
      </c>
      <c r="F8" s="370">
        <v>46</v>
      </c>
      <c r="G8" s="371">
        <f>SUM(C8:D8)</f>
        <v>73</v>
      </c>
      <c r="H8" s="371">
        <f>SUM(E8:F8)</f>
        <v>87</v>
      </c>
      <c r="I8" s="372">
        <f>H8+G8</f>
        <v>160</v>
      </c>
      <c r="J8" s="373">
        <v>28.63</v>
      </c>
      <c r="K8" s="827">
        <v>38.9</v>
      </c>
      <c r="L8" s="512">
        <v>42.22</v>
      </c>
      <c r="M8" s="374">
        <v>44.25</v>
      </c>
      <c r="N8" s="375">
        <f>SUM(J8:K8)</f>
        <v>67.53</v>
      </c>
      <c r="O8" s="375">
        <f>SUM(L8:M8)</f>
        <v>86.47</v>
      </c>
      <c r="P8" s="373">
        <f>O8+N8</f>
        <v>154</v>
      </c>
      <c r="Q8" s="838">
        <v>35.48</v>
      </c>
      <c r="R8" s="839">
        <v>32.8</v>
      </c>
      <c r="S8" s="840">
        <v>42.8</v>
      </c>
      <c r="T8" s="839">
        <v>34.82</v>
      </c>
      <c r="U8" s="841">
        <f t="shared" si="1"/>
        <v>68.28</v>
      </c>
      <c r="V8" s="841">
        <f t="shared" si="2"/>
        <v>77.62</v>
      </c>
      <c r="W8" s="841">
        <f t="shared" si="3"/>
        <v>145.9</v>
      </c>
    </row>
    <row r="9" spans="1:23" ht="23.25" customHeight="1">
      <c r="A9" s="292"/>
      <c r="B9" s="293" t="s">
        <v>56</v>
      </c>
      <c r="C9" s="369">
        <v>22</v>
      </c>
      <c r="D9" s="826">
        <v>23</v>
      </c>
      <c r="E9" s="504">
        <v>32</v>
      </c>
      <c r="F9" s="370">
        <v>33</v>
      </c>
      <c r="G9" s="371">
        <f>SUM(C9:D9)</f>
        <v>45</v>
      </c>
      <c r="H9" s="371">
        <f>SUM(E9:F9)</f>
        <v>65</v>
      </c>
      <c r="I9" s="372">
        <f>H9+G9</f>
        <v>110</v>
      </c>
      <c r="J9" s="373">
        <v>19.56</v>
      </c>
      <c r="K9" s="827">
        <v>22.33</v>
      </c>
      <c r="L9" s="512">
        <v>29.81</v>
      </c>
      <c r="M9" s="374">
        <v>34.12</v>
      </c>
      <c r="N9" s="375">
        <f>SUM(J9:K9)</f>
        <v>41.89</v>
      </c>
      <c r="O9" s="375">
        <f>SUM(L9:M9)</f>
        <v>63.92999999999999</v>
      </c>
      <c r="P9" s="373">
        <f>O9+N9</f>
        <v>105.82</v>
      </c>
      <c r="Q9" s="838">
        <v>18.33</v>
      </c>
      <c r="R9" s="839">
        <v>18.2</v>
      </c>
      <c r="S9" s="842">
        <v>25.7</v>
      </c>
      <c r="T9" s="839">
        <v>26.37</v>
      </c>
      <c r="U9" s="841">
        <f t="shared" si="1"/>
        <v>36.53</v>
      </c>
      <c r="V9" s="841">
        <f t="shared" si="2"/>
        <v>52.07</v>
      </c>
      <c r="W9" s="841">
        <f t="shared" si="3"/>
        <v>88.6</v>
      </c>
    </row>
    <row r="10" spans="1:23" ht="23.25" customHeight="1">
      <c r="A10" s="275"/>
      <c r="B10" s="293" t="s">
        <v>57</v>
      </c>
      <c r="C10" s="369">
        <v>3</v>
      </c>
      <c r="D10" s="826">
        <v>4</v>
      </c>
      <c r="E10" s="504">
        <v>3</v>
      </c>
      <c r="F10" s="370">
        <v>5</v>
      </c>
      <c r="G10" s="371">
        <f>SUM(C10:D10)</f>
        <v>7</v>
      </c>
      <c r="H10" s="371">
        <f>SUM(E10:F10)</f>
        <v>8</v>
      </c>
      <c r="I10" s="372">
        <f>H10+G10</f>
        <v>15</v>
      </c>
      <c r="J10" s="373">
        <v>4.92</v>
      </c>
      <c r="K10" s="827">
        <v>3.54</v>
      </c>
      <c r="L10" s="512">
        <v>3.95</v>
      </c>
      <c r="M10" s="374">
        <v>3.9</v>
      </c>
      <c r="N10" s="375">
        <f>SUM(J10:K10)</f>
        <v>8.46</v>
      </c>
      <c r="O10" s="375">
        <f>SUM(L10:M10)</f>
        <v>7.85</v>
      </c>
      <c r="P10" s="373">
        <f>O10+N10</f>
        <v>16.310000000000002</v>
      </c>
      <c r="Q10" s="838">
        <v>3.55</v>
      </c>
      <c r="R10" s="839">
        <v>3.7</v>
      </c>
      <c r="S10" s="843">
        <v>3.4</v>
      </c>
      <c r="T10" s="839">
        <v>3.38</v>
      </c>
      <c r="U10" s="841">
        <f t="shared" si="1"/>
        <v>7.25</v>
      </c>
      <c r="V10" s="841">
        <f t="shared" si="2"/>
        <v>6.779999999999999</v>
      </c>
      <c r="W10" s="841">
        <f t="shared" si="3"/>
        <v>14.03</v>
      </c>
    </row>
    <row r="11" spans="1:23" ht="23.25" customHeight="1">
      <c r="A11" s="284"/>
      <c r="B11" s="294" t="s">
        <v>58</v>
      </c>
      <c r="C11" s="383">
        <v>9</v>
      </c>
      <c r="D11" s="844">
        <v>10</v>
      </c>
      <c r="E11" s="506">
        <v>10</v>
      </c>
      <c r="F11" s="384">
        <v>11</v>
      </c>
      <c r="G11" s="385">
        <f>SUM(C11:D11)</f>
        <v>19</v>
      </c>
      <c r="H11" s="385">
        <f>SUM(E11:F11)</f>
        <v>21</v>
      </c>
      <c r="I11" s="386">
        <f>H11+G11</f>
        <v>40</v>
      </c>
      <c r="J11" s="387">
        <v>7.1</v>
      </c>
      <c r="K11" s="845">
        <v>7.02</v>
      </c>
      <c r="L11" s="514">
        <v>6.84</v>
      </c>
      <c r="M11" s="388">
        <v>8.12</v>
      </c>
      <c r="N11" s="389">
        <f>SUM(J11:K11)</f>
        <v>14.12</v>
      </c>
      <c r="O11" s="389">
        <f>SUM(L11:M11)</f>
        <v>14.959999999999999</v>
      </c>
      <c r="P11" s="387">
        <f>O11+N11</f>
        <v>29.08</v>
      </c>
      <c r="Q11" s="838">
        <v>7.3</v>
      </c>
      <c r="R11" s="839">
        <v>5.2</v>
      </c>
      <c r="S11" s="840">
        <v>6.2</v>
      </c>
      <c r="T11" s="839">
        <v>6.79</v>
      </c>
      <c r="U11" s="841">
        <f t="shared" si="1"/>
        <v>12.5</v>
      </c>
      <c r="V11" s="841">
        <f t="shared" si="2"/>
        <v>12.99</v>
      </c>
      <c r="W11" s="841">
        <f t="shared" si="3"/>
        <v>25.490000000000002</v>
      </c>
    </row>
    <row r="12" spans="1:23" ht="23.25" customHeight="1" thickBot="1">
      <c r="A12" s="295"/>
      <c r="B12" s="296" t="s">
        <v>59</v>
      </c>
      <c r="C12" s="376">
        <v>1</v>
      </c>
      <c r="D12" s="832">
        <v>1</v>
      </c>
      <c r="E12" s="505">
        <v>1</v>
      </c>
      <c r="F12" s="377">
        <v>2</v>
      </c>
      <c r="G12" s="378">
        <f>SUM(C12:D12)</f>
        <v>2</v>
      </c>
      <c r="H12" s="378">
        <f>SUM(E12:F12)</f>
        <v>3</v>
      </c>
      <c r="I12" s="379">
        <f>H12+G12</f>
        <v>5</v>
      </c>
      <c r="J12" s="380">
        <v>0.5</v>
      </c>
      <c r="K12" s="833">
        <v>0.45</v>
      </c>
      <c r="L12" s="513">
        <v>0.5</v>
      </c>
      <c r="M12" s="381">
        <v>0.9</v>
      </c>
      <c r="N12" s="382">
        <f>SUM(J12:K12)</f>
        <v>0.95</v>
      </c>
      <c r="O12" s="382">
        <f>SUM(L12:M12)</f>
        <v>1.4</v>
      </c>
      <c r="P12" s="380">
        <v>3</v>
      </c>
      <c r="Q12" s="846">
        <v>0.3</v>
      </c>
      <c r="R12" s="847">
        <v>0.3</v>
      </c>
      <c r="S12" s="848">
        <v>0</v>
      </c>
      <c r="T12" s="847">
        <v>0.7</v>
      </c>
      <c r="U12" s="849">
        <f t="shared" si="1"/>
        <v>0.6</v>
      </c>
      <c r="V12" s="849">
        <f t="shared" si="2"/>
        <v>0.7</v>
      </c>
      <c r="W12" s="849">
        <f t="shared" si="3"/>
        <v>1.2999999999999998</v>
      </c>
    </row>
    <row r="13" spans="1:23" ht="23.25" customHeight="1" thickBot="1" thickTop="1">
      <c r="A13" s="297" t="s">
        <v>60</v>
      </c>
      <c r="B13" s="298"/>
      <c r="C13" s="390">
        <f aca="true" t="shared" si="4" ref="C13:M13">SUM(C6:C7)</f>
        <v>150</v>
      </c>
      <c r="D13" s="850">
        <f t="shared" si="4"/>
        <v>160</v>
      </c>
      <c r="E13" s="507">
        <f t="shared" si="4"/>
        <v>180</v>
      </c>
      <c r="F13" s="391">
        <f t="shared" si="4"/>
        <v>175</v>
      </c>
      <c r="G13" s="392">
        <f>SUM(G6:G7)</f>
        <v>310</v>
      </c>
      <c r="H13" s="392">
        <f t="shared" si="4"/>
        <v>355</v>
      </c>
      <c r="I13" s="393">
        <f t="shared" si="4"/>
        <v>665</v>
      </c>
      <c r="J13" s="394">
        <f t="shared" si="4"/>
        <v>123.95</v>
      </c>
      <c r="K13" s="851">
        <f t="shared" si="4"/>
        <v>151.55</v>
      </c>
      <c r="L13" s="515">
        <f t="shared" si="4"/>
        <v>173.14</v>
      </c>
      <c r="M13" s="395">
        <f t="shared" si="4"/>
        <v>162.26000000000002</v>
      </c>
      <c r="N13" s="396">
        <f>SUM(N6:N7)</f>
        <v>275.5</v>
      </c>
      <c r="O13" s="396">
        <f>SUM(O6:O7)</f>
        <v>335.4</v>
      </c>
      <c r="P13" s="394">
        <v>610.9</v>
      </c>
      <c r="Q13" s="852">
        <f>Q6+Q7</f>
        <v>123.77</v>
      </c>
      <c r="R13" s="853">
        <f>R6+R7</f>
        <v>115.2</v>
      </c>
      <c r="S13" s="854">
        <f>S6+S7</f>
        <v>146.9</v>
      </c>
      <c r="T13" s="853">
        <f>T6+T7</f>
        <v>119.96000000000001</v>
      </c>
      <c r="U13" s="855">
        <f t="shared" si="1"/>
        <v>238.97</v>
      </c>
      <c r="V13" s="855">
        <f t="shared" si="2"/>
        <v>266.86</v>
      </c>
      <c r="W13" s="855">
        <f t="shared" si="3"/>
        <v>505.83000000000004</v>
      </c>
    </row>
    <row r="14" spans="1:23" s="68" customFormat="1" ht="10.5" customHeight="1" thickBot="1">
      <c r="A14" s="325"/>
      <c r="B14" s="325"/>
      <c r="C14" s="325"/>
      <c r="D14" s="325"/>
      <c r="E14" s="325"/>
      <c r="F14" s="325"/>
      <c r="G14" s="325"/>
      <c r="H14" s="325"/>
      <c r="I14" s="325"/>
      <c r="J14" s="325"/>
      <c r="K14" s="325"/>
      <c r="L14" s="325"/>
      <c r="M14" s="325"/>
      <c r="N14" s="325"/>
      <c r="O14" s="325"/>
      <c r="P14" s="325"/>
      <c r="Q14" s="325"/>
      <c r="R14" s="325"/>
      <c r="S14" s="325"/>
      <c r="T14" s="325"/>
      <c r="U14" s="325"/>
      <c r="V14" s="325"/>
      <c r="W14" s="325"/>
    </row>
    <row r="15" spans="1:23" ht="23.25" customHeight="1" thickBot="1">
      <c r="A15" s="942" t="s">
        <v>61</v>
      </c>
      <c r="B15" s="943"/>
      <c r="C15" s="163" t="s">
        <v>194</v>
      </c>
      <c r="D15" s="491" t="s">
        <v>195</v>
      </c>
      <c r="E15" s="491" t="s">
        <v>196</v>
      </c>
      <c r="F15" s="162" t="s">
        <v>197</v>
      </c>
      <c r="G15" s="161" t="s">
        <v>198</v>
      </c>
      <c r="H15" s="161" t="s">
        <v>199</v>
      </c>
      <c r="I15" s="162" t="s">
        <v>200</v>
      </c>
      <c r="J15" s="111" t="s">
        <v>185</v>
      </c>
      <c r="K15" s="12" t="s">
        <v>186</v>
      </c>
      <c r="L15" s="492" t="s">
        <v>187</v>
      </c>
      <c r="M15" s="12" t="s">
        <v>188</v>
      </c>
      <c r="N15" s="10" t="s">
        <v>189</v>
      </c>
      <c r="O15" s="10" t="s">
        <v>190</v>
      </c>
      <c r="P15" s="96" t="s">
        <v>191</v>
      </c>
      <c r="Q15" s="205" t="s">
        <v>185</v>
      </c>
      <c r="R15" s="6" t="s">
        <v>186</v>
      </c>
      <c r="S15" s="494" t="s">
        <v>187</v>
      </c>
      <c r="T15" s="6" t="s">
        <v>188</v>
      </c>
      <c r="U15" s="4" t="s">
        <v>189</v>
      </c>
      <c r="V15" s="4" t="s">
        <v>190</v>
      </c>
      <c r="W15" s="451" t="s">
        <v>191</v>
      </c>
    </row>
    <row r="16" spans="1:23" ht="23.25" customHeight="1" thickTop="1">
      <c r="A16" s="300" t="s">
        <v>13</v>
      </c>
      <c r="B16" s="301"/>
      <c r="C16" s="397">
        <v>11</v>
      </c>
      <c r="D16" s="856">
        <v>19</v>
      </c>
      <c r="E16" s="508">
        <v>27</v>
      </c>
      <c r="F16" s="398">
        <v>28</v>
      </c>
      <c r="G16" s="399">
        <f>SUM(C16:D16)</f>
        <v>30</v>
      </c>
      <c r="H16" s="399">
        <f>SUM(E16:F16)</f>
        <v>55</v>
      </c>
      <c r="I16" s="400">
        <f>G16+H16</f>
        <v>85</v>
      </c>
      <c r="J16" s="401">
        <v>15.5</v>
      </c>
      <c r="K16" s="857">
        <v>15.2</v>
      </c>
      <c r="L16" s="516">
        <v>33.7</v>
      </c>
      <c r="M16" s="402">
        <v>22.1</v>
      </c>
      <c r="N16" s="403">
        <f>SUM(J16:K16)</f>
        <v>30.7</v>
      </c>
      <c r="O16" s="403">
        <f>SUM(L16:M16)</f>
        <v>55.800000000000004</v>
      </c>
      <c r="P16" s="404">
        <f>N16+O16</f>
        <v>86.5</v>
      </c>
      <c r="Q16" s="858">
        <v>23.2</v>
      </c>
      <c r="R16" s="859">
        <v>6.8</v>
      </c>
      <c r="S16" s="860">
        <v>29.3</v>
      </c>
      <c r="T16" s="859">
        <v>16.9</v>
      </c>
      <c r="U16" s="861">
        <f>SUM(Q16:R16)</f>
        <v>30</v>
      </c>
      <c r="V16" s="861">
        <f>SUM(S16:T16)</f>
        <v>46.2</v>
      </c>
      <c r="W16" s="861">
        <f>U16+V16</f>
        <v>76.2</v>
      </c>
    </row>
    <row r="17" spans="1:23" ht="23.25" customHeight="1">
      <c r="A17" s="302" t="s">
        <v>62</v>
      </c>
      <c r="B17" s="303"/>
      <c r="C17" s="164">
        <f>C16/C13</f>
        <v>0.07333333333333333</v>
      </c>
      <c r="D17" s="696">
        <f aca="true" t="shared" si="5" ref="D17:V17">D16/D13</f>
        <v>0.11875</v>
      </c>
      <c r="E17" s="509">
        <f t="shared" si="5"/>
        <v>0.15</v>
      </c>
      <c r="F17" s="165">
        <f t="shared" si="5"/>
        <v>0.16</v>
      </c>
      <c r="G17" s="166">
        <f>G16/G13</f>
        <v>0.0967741935483871</v>
      </c>
      <c r="H17" s="166">
        <f t="shared" si="5"/>
        <v>0.15492957746478872</v>
      </c>
      <c r="I17" s="167">
        <f t="shared" si="5"/>
        <v>0.12781954887218044</v>
      </c>
      <c r="J17" s="133">
        <f t="shared" si="5"/>
        <v>0.12505042355788623</v>
      </c>
      <c r="K17" s="697">
        <f t="shared" si="5"/>
        <v>0.10029693170570768</v>
      </c>
      <c r="L17" s="517">
        <f t="shared" si="5"/>
        <v>0.19464017558045515</v>
      </c>
      <c r="M17" s="134">
        <f t="shared" si="5"/>
        <v>0.13620115863429064</v>
      </c>
      <c r="N17" s="135">
        <f>N16/N13</f>
        <v>0.11143375680580762</v>
      </c>
      <c r="O17" s="135">
        <f t="shared" si="5"/>
        <v>0.16636851520572454</v>
      </c>
      <c r="P17" s="136">
        <f t="shared" si="5"/>
        <v>0.14159436896382388</v>
      </c>
      <c r="Q17" s="698">
        <f t="shared" si="5"/>
        <v>0.18744445342166924</v>
      </c>
      <c r="R17" s="699">
        <f t="shared" si="5"/>
        <v>0.059027777777777776</v>
      </c>
      <c r="S17" s="700">
        <f t="shared" si="5"/>
        <v>0.19945541184479237</v>
      </c>
      <c r="T17" s="699">
        <f t="shared" si="5"/>
        <v>0.1408802934311437</v>
      </c>
      <c r="U17" s="701">
        <f>U16/U13</f>
        <v>0.12553877055697368</v>
      </c>
      <c r="V17" s="701">
        <f t="shared" si="5"/>
        <v>0.1731244847485573</v>
      </c>
      <c r="W17" s="701">
        <f>W16/W13</f>
        <v>0.1506434968269972</v>
      </c>
    </row>
    <row r="18" spans="1:23" ht="23.25" customHeight="1">
      <c r="A18" s="302" t="s">
        <v>11</v>
      </c>
      <c r="B18" s="303"/>
      <c r="C18" s="862"/>
      <c r="D18" s="863"/>
      <c r="E18" s="864"/>
      <c r="F18" s="865"/>
      <c r="G18" s="866"/>
      <c r="H18" s="866"/>
      <c r="I18" s="408">
        <v>40</v>
      </c>
      <c r="J18" s="862"/>
      <c r="K18" s="863"/>
      <c r="L18" s="864"/>
      <c r="M18" s="865"/>
      <c r="N18" s="866"/>
      <c r="O18" s="866"/>
      <c r="P18" s="412">
        <v>33.5</v>
      </c>
      <c r="Q18" s="867"/>
      <c r="R18" s="868"/>
      <c r="S18" s="869"/>
      <c r="T18" s="868"/>
      <c r="U18" s="870"/>
      <c r="V18" s="870"/>
      <c r="W18" s="871">
        <v>26.9</v>
      </c>
    </row>
    <row r="19" spans="1:23" ht="23.25" customHeight="1">
      <c r="A19" s="304" t="s">
        <v>63</v>
      </c>
      <c r="B19" s="305"/>
      <c r="C19" s="872"/>
      <c r="D19" s="873"/>
      <c r="E19" s="874"/>
      <c r="F19" s="875"/>
      <c r="G19" s="876"/>
      <c r="H19" s="876"/>
      <c r="I19" s="877"/>
      <c r="J19" s="872"/>
      <c r="K19" s="873"/>
      <c r="L19" s="874"/>
      <c r="M19" s="875"/>
      <c r="N19" s="876"/>
      <c r="O19" s="876"/>
      <c r="P19" s="414">
        <v>11</v>
      </c>
      <c r="Q19" s="878"/>
      <c r="R19" s="879"/>
      <c r="S19" s="880"/>
      <c r="T19" s="879"/>
      <c r="U19" s="881"/>
      <c r="V19" s="881"/>
      <c r="W19" s="882">
        <v>7.4</v>
      </c>
    </row>
    <row r="20" spans="1:23" ht="23.25" customHeight="1" thickBot="1">
      <c r="A20" s="297" t="s">
        <v>64</v>
      </c>
      <c r="B20" s="306"/>
      <c r="C20" s="883"/>
      <c r="D20" s="884"/>
      <c r="E20" s="885"/>
      <c r="F20" s="886"/>
      <c r="G20" s="887"/>
      <c r="H20" s="887"/>
      <c r="I20" s="415">
        <v>20</v>
      </c>
      <c r="J20" s="883"/>
      <c r="K20" s="884"/>
      <c r="L20" s="885"/>
      <c r="M20" s="886"/>
      <c r="N20" s="887"/>
      <c r="O20" s="887"/>
      <c r="P20" s="416">
        <v>14.7</v>
      </c>
      <c r="Q20" s="888"/>
      <c r="R20" s="889"/>
      <c r="S20" s="890"/>
      <c r="T20" s="891"/>
      <c r="U20" s="892"/>
      <c r="V20" s="892"/>
      <c r="W20" s="893">
        <v>20.6</v>
      </c>
    </row>
    <row r="21" spans="17:23" ht="20.25" customHeight="1" thickBot="1">
      <c r="Q21" s="148"/>
      <c r="R21" s="148"/>
      <c r="S21" s="148"/>
      <c r="T21" s="148"/>
      <c r="U21" s="148"/>
      <c r="V21" s="148"/>
      <c r="W21" s="149" t="s">
        <v>42</v>
      </c>
    </row>
    <row r="22" spans="8:23" ht="23.25" customHeight="1">
      <c r="H22" s="13"/>
      <c r="I22" s="307"/>
      <c r="J22" s="957" t="s">
        <v>247</v>
      </c>
      <c r="K22" s="958"/>
      <c r="L22" s="958"/>
      <c r="M22" s="958"/>
      <c r="N22" s="958"/>
      <c r="O22" s="958"/>
      <c r="P22" s="937"/>
      <c r="Q22" s="975" t="s">
        <v>245</v>
      </c>
      <c r="R22" s="976"/>
      <c r="S22" s="976"/>
      <c r="T22" s="976"/>
      <c r="U22" s="976"/>
      <c r="V22" s="976"/>
      <c r="W22" s="977"/>
    </row>
    <row r="23" spans="8:23" ht="23.25" customHeight="1" thickBot="1">
      <c r="H23" s="938" t="s">
        <v>183</v>
      </c>
      <c r="I23" s="944"/>
      <c r="J23" s="969"/>
      <c r="K23" s="970"/>
      <c r="L23" s="970"/>
      <c r="M23" s="970"/>
      <c r="N23" s="970"/>
      <c r="O23" s="970"/>
      <c r="P23" s="971"/>
      <c r="Q23" s="935"/>
      <c r="R23" s="955"/>
      <c r="S23" s="955"/>
      <c r="T23" s="955"/>
      <c r="U23" s="955"/>
      <c r="V23" s="955"/>
      <c r="W23" s="936"/>
    </row>
    <row r="24" spans="8:23" ht="23.25" customHeight="1" thickBot="1">
      <c r="H24" s="940" t="s">
        <v>66</v>
      </c>
      <c r="I24" s="941"/>
      <c r="J24" s="104" t="s">
        <v>44</v>
      </c>
      <c r="K24" s="497" t="s">
        <v>45</v>
      </c>
      <c r="L24" s="495" t="s">
        <v>47</v>
      </c>
      <c r="M24" s="496" t="s">
        <v>48</v>
      </c>
      <c r="N24" s="10" t="s">
        <v>46</v>
      </c>
      <c r="O24" s="10" t="s">
        <v>49</v>
      </c>
      <c r="P24" s="10" t="s">
        <v>50</v>
      </c>
      <c r="Q24" s="450" t="s">
        <v>44</v>
      </c>
      <c r="R24" s="501" t="s">
        <v>45</v>
      </c>
      <c r="S24" s="502" t="s">
        <v>47</v>
      </c>
      <c r="T24" s="503" t="s">
        <v>48</v>
      </c>
      <c r="U24" s="4" t="s">
        <v>46</v>
      </c>
      <c r="V24" s="4" t="s">
        <v>49</v>
      </c>
      <c r="W24" s="4" t="s">
        <v>50</v>
      </c>
    </row>
    <row r="25" spans="8:23" ht="23.25" customHeight="1" thickTop="1">
      <c r="H25" s="286" t="s">
        <v>67</v>
      </c>
      <c r="I25" s="287"/>
      <c r="J25" s="168">
        <f aca="true" t="shared" si="6" ref="J25:V32">C6/J6</f>
        <v>1.265022137887413</v>
      </c>
      <c r="K25" s="169">
        <f t="shared" si="6"/>
        <v>1.059135039717564</v>
      </c>
      <c r="L25" s="519">
        <f t="shared" si="6"/>
        <v>1.0354041416165665</v>
      </c>
      <c r="M25" s="169">
        <f t="shared" si="6"/>
        <v>1.0990559391292096</v>
      </c>
      <c r="N25" s="170">
        <f t="shared" si="6"/>
        <v>1.1504735180638372</v>
      </c>
      <c r="O25" s="170">
        <f t="shared" si="6"/>
        <v>1.0634989738167797</v>
      </c>
      <c r="P25" s="170">
        <f t="shared" si="6"/>
        <v>1.1043713324981868</v>
      </c>
      <c r="Q25" s="41">
        <f>J6/Q6</f>
        <v>1.0753273252848154</v>
      </c>
      <c r="R25" s="42">
        <f aca="true" t="shared" si="7" ref="R25:W32">K6/R6</f>
        <v>1.442</v>
      </c>
      <c r="S25" s="525">
        <f t="shared" si="7"/>
        <v>1.3055232558139533</v>
      </c>
      <c r="T25" s="42">
        <f t="shared" si="7"/>
        <v>1.4816283924843423</v>
      </c>
      <c r="U25" s="43">
        <f t="shared" si="7"/>
        <v>1.2525261400579915</v>
      </c>
      <c r="V25" s="43">
        <f t="shared" si="7"/>
        <v>1.3778063410454158</v>
      </c>
      <c r="W25" s="43">
        <f t="shared" si="7"/>
        <v>1.3159515856145072</v>
      </c>
    </row>
    <row r="26" spans="8:23" ht="23.25" customHeight="1" thickBot="1">
      <c r="H26" s="288" t="s">
        <v>68</v>
      </c>
      <c r="I26" s="289"/>
      <c r="J26" s="171">
        <f t="shared" si="6"/>
        <v>1.1530225662987976</v>
      </c>
      <c r="K26" s="172">
        <f t="shared" si="6"/>
        <v>1.0520487264673313</v>
      </c>
      <c r="L26" s="520">
        <f t="shared" si="6"/>
        <v>1.0441670667306768</v>
      </c>
      <c r="M26" s="172">
        <f t="shared" si="6"/>
        <v>1.0625479241976117</v>
      </c>
      <c r="N26" s="173">
        <f t="shared" si="6"/>
        <v>1.0981572019556225</v>
      </c>
      <c r="O26" s="173">
        <f t="shared" si="6"/>
        <v>1.0537769887177137</v>
      </c>
      <c r="P26" s="173">
        <f t="shared" si="6"/>
        <v>1.0706985496901464</v>
      </c>
      <c r="Q26" s="44">
        <f t="shared" si="6"/>
        <v>0.9345751231527094</v>
      </c>
      <c r="R26" s="45">
        <f t="shared" si="7"/>
        <v>1.2</v>
      </c>
      <c r="S26" s="526">
        <f t="shared" si="7"/>
        <v>1.0668373879641484</v>
      </c>
      <c r="T26" s="45">
        <f t="shared" si="7"/>
        <v>1.2668609492089928</v>
      </c>
      <c r="U26" s="46">
        <f t="shared" si="7"/>
        <v>1.0622403323745604</v>
      </c>
      <c r="V26" s="46">
        <f t="shared" si="7"/>
        <v>1.1628263185935</v>
      </c>
      <c r="W26" s="46">
        <f t="shared" si="7"/>
        <v>1.1194609908470141</v>
      </c>
    </row>
    <row r="27" spans="8:23" ht="23.25" customHeight="1" thickTop="1">
      <c r="H27" s="290"/>
      <c r="I27" s="291" t="s">
        <v>69</v>
      </c>
      <c r="J27" s="174">
        <f t="shared" si="6"/>
        <v>1.2224938875305624</v>
      </c>
      <c r="K27" s="175">
        <f t="shared" si="6"/>
        <v>0.9768637532133676</v>
      </c>
      <c r="L27" s="521">
        <f t="shared" si="6"/>
        <v>0.9711037423022265</v>
      </c>
      <c r="M27" s="175">
        <f t="shared" si="6"/>
        <v>1.03954802259887</v>
      </c>
      <c r="N27" s="176">
        <f t="shared" si="6"/>
        <v>1.0810010365763365</v>
      </c>
      <c r="O27" s="176">
        <f t="shared" si="6"/>
        <v>1.0061292933965538</v>
      </c>
      <c r="P27" s="176">
        <f t="shared" si="6"/>
        <v>1.0389610389610389</v>
      </c>
      <c r="Q27" s="47">
        <f t="shared" si="6"/>
        <v>0.8069334836527622</v>
      </c>
      <c r="R27" s="48">
        <f t="shared" si="7"/>
        <v>1.1859756097560976</v>
      </c>
      <c r="S27" s="527">
        <f t="shared" si="7"/>
        <v>0.9864485981308412</v>
      </c>
      <c r="T27" s="48">
        <f t="shared" si="7"/>
        <v>1.2708213670304422</v>
      </c>
      <c r="U27" s="49">
        <f t="shared" si="7"/>
        <v>0.9890158172231986</v>
      </c>
      <c r="V27" s="49">
        <f t="shared" si="7"/>
        <v>1.1140170059263075</v>
      </c>
      <c r="W27" s="49">
        <f t="shared" si="7"/>
        <v>1.0555174777244687</v>
      </c>
    </row>
    <row r="28" spans="8:23" ht="23.25" customHeight="1">
      <c r="H28" s="292"/>
      <c r="I28" s="293" t="s">
        <v>70</v>
      </c>
      <c r="J28" s="174">
        <f t="shared" si="6"/>
        <v>1.1247443762781186</v>
      </c>
      <c r="K28" s="175">
        <f t="shared" si="6"/>
        <v>1.0300044782803404</v>
      </c>
      <c r="L28" s="521">
        <f t="shared" si="6"/>
        <v>1.0734652801073465</v>
      </c>
      <c r="M28" s="175">
        <f t="shared" si="6"/>
        <v>0.9671746776084409</v>
      </c>
      <c r="N28" s="176">
        <f t="shared" si="6"/>
        <v>1.0742420625447602</v>
      </c>
      <c r="O28" s="176">
        <f t="shared" si="6"/>
        <v>1.0167370561551698</v>
      </c>
      <c r="P28" s="176">
        <f t="shared" si="6"/>
        <v>1.0395010395010396</v>
      </c>
      <c r="Q28" s="47">
        <f t="shared" si="6"/>
        <v>1.0671031096563013</v>
      </c>
      <c r="R28" s="48">
        <f t="shared" si="7"/>
        <v>1.2269230769230768</v>
      </c>
      <c r="S28" s="702">
        <f t="shared" si="7"/>
        <v>1.1599221789883267</v>
      </c>
      <c r="T28" s="48">
        <f t="shared" si="7"/>
        <v>1.2938945771710275</v>
      </c>
      <c r="U28" s="49">
        <f t="shared" si="7"/>
        <v>1.1467287161237338</v>
      </c>
      <c r="V28" s="49">
        <f t="shared" si="7"/>
        <v>1.2277703091991548</v>
      </c>
      <c r="W28" s="49">
        <f t="shared" si="7"/>
        <v>1.1943566591422121</v>
      </c>
    </row>
    <row r="29" spans="8:23" ht="23.25" customHeight="1">
      <c r="H29" s="275"/>
      <c r="I29" s="293" t="s">
        <v>71</v>
      </c>
      <c r="J29" s="174">
        <f t="shared" si="6"/>
        <v>0.6097560975609756</v>
      </c>
      <c r="K29" s="175">
        <f t="shared" si="6"/>
        <v>1.1299435028248588</v>
      </c>
      <c r="L29" s="521">
        <f t="shared" si="6"/>
        <v>0.7594936708860759</v>
      </c>
      <c r="M29" s="175">
        <f t="shared" si="6"/>
        <v>1.2820512820512822</v>
      </c>
      <c r="N29" s="176">
        <f t="shared" si="6"/>
        <v>0.8274231678486996</v>
      </c>
      <c r="O29" s="176">
        <f t="shared" si="6"/>
        <v>1.019108280254777</v>
      </c>
      <c r="P29" s="176">
        <f t="shared" si="6"/>
        <v>0.9196811771919067</v>
      </c>
      <c r="Q29" s="47">
        <f t="shared" si="6"/>
        <v>1.3859154929577466</v>
      </c>
      <c r="R29" s="48">
        <f t="shared" si="7"/>
        <v>0.9567567567567568</v>
      </c>
      <c r="S29" s="531">
        <f t="shared" si="7"/>
        <v>1.161764705882353</v>
      </c>
      <c r="T29" s="48">
        <f t="shared" si="7"/>
        <v>1.153846153846154</v>
      </c>
      <c r="U29" s="49">
        <f t="shared" si="7"/>
        <v>1.166896551724138</v>
      </c>
      <c r="V29" s="49">
        <f t="shared" si="7"/>
        <v>1.1578171091445428</v>
      </c>
      <c r="W29" s="49">
        <f t="shared" si="7"/>
        <v>1.1625089094796865</v>
      </c>
    </row>
    <row r="30" spans="8:23" ht="23.25" customHeight="1">
      <c r="H30" s="284"/>
      <c r="I30" s="294" t="s">
        <v>72</v>
      </c>
      <c r="J30" s="174">
        <f t="shared" si="6"/>
        <v>1.267605633802817</v>
      </c>
      <c r="K30" s="175">
        <f t="shared" si="6"/>
        <v>1.4245014245014247</v>
      </c>
      <c r="L30" s="521">
        <f t="shared" si="6"/>
        <v>1.4619883040935673</v>
      </c>
      <c r="M30" s="175">
        <f t="shared" si="6"/>
        <v>1.3546798029556653</v>
      </c>
      <c r="N30" s="176">
        <f t="shared" si="6"/>
        <v>1.3456090651558075</v>
      </c>
      <c r="O30" s="176">
        <f t="shared" si="6"/>
        <v>1.4037433155080214</v>
      </c>
      <c r="P30" s="176">
        <f t="shared" si="6"/>
        <v>1.375515818431912</v>
      </c>
      <c r="Q30" s="47">
        <f t="shared" si="6"/>
        <v>0.9726027397260274</v>
      </c>
      <c r="R30" s="48">
        <f t="shared" si="7"/>
        <v>1.3499999999999999</v>
      </c>
      <c r="S30" s="527">
        <f t="shared" si="7"/>
        <v>1.103225806451613</v>
      </c>
      <c r="T30" s="48">
        <f t="shared" si="7"/>
        <v>1.1958762886597938</v>
      </c>
      <c r="U30" s="49">
        <f t="shared" si="7"/>
        <v>1.1296</v>
      </c>
      <c r="V30" s="49">
        <f t="shared" si="7"/>
        <v>1.1516551193225557</v>
      </c>
      <c r="W30" s="49">
        <f t="shared" si="7"/>
        <v>1.140839544919576</v>
      </c>
    </row>
    <row r="31" spans="8:23" ht="21.75" customHeight="1" thickBot="1">
      <c r="H31" s="295"/>
      <c r="I31" s="296" t="s">
        <v>73</v>
      </c>
      <c r="J31" s="177">
        <f t="shared" si="6"/>
        <v>2</v>
      </c>
      <c r="K31" s="178">
        <f t="shared" si="6"/>
        <v>2.2222222222222223</v>
      </c>
      <c r="L31" s="522">
        <f t="shared" si="6"/>
        <v>2</v>
      </c>
      <c r="M31" s="178">
        <f t="shared" si="6"/>
        <v>2.2222222222222223</v>
      </c>
      <c r="N31" s="179">
        <f t="shared" si="6"/>
        <v>2.1052631578947367</v>
      </c>
      <c r="O31" s="179">
        <f t="shared" si="6"/>
        <v>2.142857142857143</v>
      </c>
      <c r="P31" s="179">
        <f t="shared" si="6"/>
        <v>1.6666666666666667</v>
      </c>
      <c r="Q31" s="50">
        <f t="shared" si="6"/>
        <v>1.6666666666666667</v>
      </c>
      <c r="R31" s="51">
        <f t="shared" si="7"/>
        <v>1.5</v>
      </c>
      <c r="S31" s="526" t="s">
        <v>241</v>
      </c>
      <c r="T31" s="51">
        <f t="shared" si="7"/>
        <v>1.2857142857142858</v>
      </c>
      <c r="U31" s="52">
        <f t="shared" si="7"/>
        <v>1.5833333333333333</v>
      </c>
      <c r="V31" s="52">
        <f t="shared" si="7"/>
        <v>2</v>
      </c>
      <c r="W31" s="52">
        <v>1.8076923076923077</v>
      </c>
    </row>
    <row r="32" spans="8:23" ht="23.25" customHeight="1" thickBot="1" thickTop="1">
      <c r="H32" s="297" t="s">
        <v>74</v>
      </c>
      <c r="I32" s="298"/>
      <c r="J32" s="180">
        <f t="shared" si="6"/>
        <v>1.210165389269867</v>
      </c>
      <c r="K32" s="181">
        <f t="shared" si="6"/>
        <v>1.0557571758495545</v>
      </c>
      <c r="L32" s="523">
        <f>E13/L13</f>
        <v>1.0396211158599977</v>
      </c>
      <c r="M32" s="181">
        <f>F13/M13</f>
        <v>1.0785159620362381</v>
      </c>
      <c r="N32" s="182">
        <f>G13/N13</f>
        <v>1.1252268602540836</v>
      </c>
      <c r="O32" s="182">
        <f>H13/O13</f>
        <v>1.0584376863446632</v>
      </c>
      <c r="P32" s="182">
        <f t="shared" si="6"/>
        <v>1.0885578654444263</v>
      </c>
      <c r="Q32" s="53">
        <f t="shared" si="6"/>
        <v>1.0014543104144786</v>
      </c>
      <c r="R32" s="54">
        <f t="shared" si="6"/>
        <v>1.3155381944444444</v>
      </c>
      <c r="S32" s="529">
        <f t="shared" si="6"/>
        <v>1.1786249149081005</v>
      </c>
      <c r="T32" s="54">
        <f t="shared" si="6"/>
        <v>1.3526175391797266</v>
      </c>
      <c r="U32" s="55">
        <f t="shared" si="6"/>
        <v>1.1528643762815416</v>
      </c>
      <c r="V32" s="55">
        <f t="shared" si="6"/>
        <v>1.2568387918758899</v>
      </c>
      <c r="W32" s="55">
        <f t="shared" si="7"/>
        <v>1.2077180080264118</v>
      </c>
    </row>
    <row r="33" spans="8:23" s="68" customFormat="1" ht="9.75" customHeight="1" thickBot="1">
      <c r="H33" s="325"/>
      <c r="I33" s="325"/>
      <c r="J33" s="188"/>
      <c r="K33" s="188"/>
      <c r="L33" s="188"/>
      <c r="M33" s="188"/>
      <c r="N33" s="188"/>
      <c r="O33" s="188"/>
      <c r="P33" s="188"/>
      <c r="Q33" s="188"/>
      <c r="R33" s="188"/>
      <c r="S33" s="188"/>
      <c r="T33" s="188"/>
      <c r="U33" s="188"/>
      <c r="V33" s="188"/>
      <c r="W33" s="188"/>
    </row>
    <row r="34" spans="8:23" ht="23.25" customHeight="1" thickBot="1">
      <c r="H34" s="942" t="s">
        <v>75</v>
      </c>
      <c r="I34" s="943"/>
      <c r="J34" s="111" t="s">
        <v>44</v>
      </c>
      <c r="K34" s="492" t="s">
        <v>45</v>
      </c>
      <c r="L34" s="12" t="s">
        <v>47</v>
      </c>
      <c r="M34" s="326" t="s">
        <v>48</v>
      </c>
      <c r="N34" s="10" t="s">
        <v>46</v>
      </c>
      <c r="O34" s="10" t="s">
        <v>49</v>
      </c>
      <c r="P34" s="10" t="s">
        <v>50</v>
      </c>
      <c r="Q34" s="205" t="s">
        <v>44</v>
      </c>
      <c r="R34" s="494" t="s">
        <v>45</v>
      </c>
      <c r="S34" s="6" t="s">
        <v>47</v>
      </c>
      <c r="T34" s="511" t="s">
        <v>48</v>
      </c>
      <c r="U34" s="4" t="s">
        <v>46</v>
      </c>
      <c r="V34" s="4" t="s">
        <v>49</v>
      </c>
      <c r="W34" s="4" t="s">
        <v>50</v>
      </c>
    </row>
    <row r="35" spans="8:23" ht="23.25" customHeight="1" thickTop="1">
      <c r="H35" s="300" t="s">
        <v>76</v>
      </c>
      <c r="I35" s="301"/>
      <c r="J35" s="183">
        <f>C16/J16</f>
        <v>0.7096774193548387</v>
      </c>
      <c r="K35" s="184">
        <f aca="true" t="shared" si="8" ref="K35:P35">D16/K16</f>
        <v>1.25</v>
      </c>
      <c r="L35" s="524">
        <f t="shared" si="8"/>
        <v>0.801186943620178</v>
      </c>
      <c r="M35" s="184">
        <f t="shared" si="8"/>
        <v>1.2669683257918551</v>
      </c>
      <c r="N35" s="185">
        <f t="shared" si="8"/>
        <v>0.9771986970684039</v>
      </c>
      <c r="O35" s="185">
        <f t="shared" si="8"/>
        <v>0.985663082437276</v>
      </c>
      <c r="P35" s="185">
        <f t="shared" si="8"/>
        <v>0.9826589595375722</v>
      </c>
      <c r="Q35" s="41">
        <f>J16/Q16</f>
        <v>0.6681034482758621</v>
      </c>
      <c r="R35" s="15">
        <f aca="true" t="shared" si="9" ref="R35:W35">K16/R16</f>
        <v>2.235294117647059</v>
      </c>
      <c r="S35" s="530">
        <f t="shared" si="9"/>
        <v>1.1501706484641638</v>
      </c>
      <c r="T35" s="15">
        <f t="shared" si="9"/>
        <v>1.307692307692308</v>
      </c>
      <c r="U35" s="16">
        <f t="shared" si="9"/>
        <v>1.0233333333333332</v>
      </c>
      <c r="V35" s="16">
        <f t="shared" si="9"/>
        <v>1.2077922077922079</v>
      </c>
      <c r="W35" s="16">
        <f t="shared" si="9"/>
        <v>1.1351706036745406</v>
      </c>
    </row>
    <row r="36" spans="8:23" ht="23.25" customHeight="1">
      <c r="H36" s="302" t="s">
        <v>77</v>
      </c>
      <c r="I36" s="303"/>
      <c r="J36" s="703"/>
      <c r="K36" s="704"/>
      <c r="L36" s="705"/>
      <c r="M36" s="704"/>
      <c r="N36" s="706"/>
      <c r="O36" s="706"/>
      <c r="P36" s="186">
        <f>I18/P18</f>
        <v>1.1940298507462686</v>
      </c>
      <c r="Q36" s="707"/>
      <c r="R36" s="708"/>
      <c r="S36" s="705"/>
      <c r="T36" s="704"/>
      <c r="U36" s="706"/>
      <c r="V36" s="706"/>
      <c r="W36" s="17">
        <f>P18/W18</f>
        <v>1.2453531598513012</v>
      </c>
    </row>
    <row r="37" spans="8:23" ht="23.25" customHeight="1">
      <c r="H37" s="304" t="s">
        <v>78</v>
      </c>
      <c r="I37" s="305"/>
      <c r="J37" s="709"/>
      <c r="K37" s="710"/>
      <c r="L37" s="711"/>
      <c r="M37" s="710"/>
      <c r="N37" s="712"/>
      <c r="O37" s="712"/>
      <c r="P37" s="712"/>
      <c r="Q37" s="713"/>
      <c r="R37" s="710"/>
      <c r="S37" s="711"/>
      <c r="T37" s="710"/>
      <c r="U37" s="712"/>
      <c r="V37" s="712"/>
      <c r="W37" s="18">
        <f>P19/W19</f>
        <v>1.4864864864864864</v>
      </c>
    </row>
    <row r="38" spans="8:23" ht="23.25" customHeight="1" thickBot="1">
      <c r="H38" s="297" t="s">
        <v>79</v>
      </c>
      <c r="I38" s="306"/>
      <c r="J38" s="714"/>
      <c r="K38" s="715"/>
      <c r="L38" s="716"/>
      <c r="M38" s="715"/>
      <c r="N38" s="717"/>
      <c r="O38" s="717"/>
      <c r="P38" s="187">
        <f>I20/P20</f>
        <v>1.3605442176870748</v>
      </c>
      <c r="Q38" s="718"/>
      <c r="R38" s="719"/>
      <c r="S38" s="720"/>
      <c r="T38" s="719"/>
      <c r="U38" s="721"/>
      <c r="V38" s="721"/>
      <c r="W38" s="56">
        <f>P20/W20</f>
        <v>0.7135922330097086</v>
      </c>
    </row>
  </sheetData>
  <mergeCells count="17">
    <mergeCell ref="Q2:W2"/>
    <mergeCell ref="A3:B3"/>
    <mergeCell ref="Q3:W3"/>
    <mergeCell ref="J2:P2"/>
    <mergeCell ref="J3:P3"/>
    <mergeCell ref="C2:I2"/>
    <mergeCell ref="C3:I3"/>
    <mergeCell ref="Q4:W4"/>
    <mergeCell ref="A5:B5"/>
    <mergeCell ref="A15:B15"/>
    <mergeCell ref="Q22:W22"/>
    <mergeCell ref="J22:P22"/>
    <mergeCell ref="H34:I34"/>
    <mergeCell ref="H23:I23"/>
    <mergeCell ref="Q23:W23"/>
    <mergeCell ref="H24:I24"/>
    <mergeCell ref="J23:P23"/>
  </mergeCells>
  <printOptions/>
  <pageMargins left="0.75" right="0.2" top="0.67" bottom="0.2" header="0.512" footer="0.21"/>
  <pageSetup horizontalDpi="600" verticalDpi="600" orientation="landscape" paperSize="9" scale="70" r:id="rId2"/>
  <headerFooter alignWithMargins="0">
    <oddFooter>&amp;C&amp;P / &amp;N</oddFooter>
  </headerFooter>
  <drawing r:id="rId1"/>
</worksheet>
</file>

<file path=xl/worksheets/sheet8.xml><?xml version="1.0" encoding="utf-8"?>
<worksheet xmlns="http://schemas.openxmlformats.org/spreadsheetml/2006/main" xmlns:r="http://schemas.openxmlformats.org/officeDocument/2006/relationships">
  <dimension ref="A1:W38"/>
  <sheetViews>
    <sheetView zoomScale="70" zoomScaleNormal="70" workbookViewId="0" topLeftCell="A1">
      <selection activeCell="A1" sqref="A1"/>
    </sheetView>
  </sheetViews>
  <sheetFormatPr defaultColWidth="9.00390625" defaultRowHeight="13.5"/>
  <cols>
    <col min="1" max="23" width="8.625" style="39" customWidth="1"/>
    <col min="24" max="16384" width="9.00390625" style="39" customWidth="1"/>
  </cols>
  <sheetData>
    <row r="1" spans="1:23" s="37" customFormat="1" ht="14.25" thickBot="1">
      <c r="A1" s="36"/>
      <c r="B1" s="36"/>
      <c r="C1" s="36"/>
      <c r="D1" s="36"/>
      <c r="E1" s="36"/>
      <c r="F1" s="36"/>
      <c r="G1" s="36"/>
      <c r="H1" s="36"/>
      <c r="I1" s="36"/>
      <c r="J1" s="36"/>
      <c r="K1" s="36"/>
      <c r="L1" s="36"/>
      <c r="M1" s="36"/>
      <c r="N1" s="36"/>
      <c r="O1" s="36"/>
      <c r="P1" s="36"/>
      <c r="Q1" s="36"/>
      <c r="R1" s="36"/>
      <c r="S1" s="36"/>
      <c r="T1" s="36"/>
      <c r="U1" s="36"/>
      <c r="V1" s="97"/>
      <c r="W1" s="97" t="s">
        <v>41</v>
      </c>
    </row>
    <row r="2" spans="1:23" ht="15.75">
      <c r="A2" s="13"/>
      <c r="B2" s="38"/>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 r="A3" s="938" t="s">
        <v>184</v>
      </c>
      <c r="B3" s="939"/>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9.75" customHeight="1" thickBot="1">
      <c r="A4" s="284"/>
      <c r="B4" s="285"/>
      <c r="C4" s="157"/>
      <c r="D4" s="158"/>
      <c r="E4" s="158"/>
      <c r="F4" s="158"/>
      <c r="G4" s="155"/>
      <c r="H4" s="155"/>
      <c r="I4" s="156"/>
      <c r="J4" s="8"/>
      <c r="K4" s="9"/>
      <c r="L4" s="7"/>
      <c r="M4" s="9"/>
      <c r="N4" s="9"/>
      <c r="O4" s="7"/>
      <c r="P4" s="19"/>
      <c r="Q4" s="972"/>
      <c r="R4" s="972"/>
      <c r="S4" s="973"/>
      <c r="T4" s="972"/>
      <c r="U4" s="972"/>
      <c r="V4" s="973"/>
      <c r="W4" s="974"/>
    </row>
    <row r="5" spans="1:23" ht="15" thickBot="1">
      <c r="A5" s="940" t="s">
        <v>52</v>
      </c>
      <c r="B5" s="941"/>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3" ht="23.25" customHeight="1" thickTop="1">
      <c r="A6" s="286" t="s">
        <v>53</v>
      </c>
      <c r="B6" s="287"/>
      <c r="C6" s="369">
        <v>50</v>
      </c>
      <c r="D6" s="826">
        <v>50</v>
      </c>
      <c r="E6" s="504">
        <v>75</v>
      </c>
      <c r="F6" s="370">
        <v>65</v>
      </c>
      <c r="G6" s="371">
        <f>SUM(C6:D6)</f>
        <v>100</v>
      </c>
      <c r="H6" s="371">
        <f>SUM(E6:F6)</f>
        <v>140</v>
      </c>
      <c r="I6" s="372">
        <f>H6+G6</f>
        <v>240</v>
      </c>
      <c r="J6" s="373">
        <v>57.93</v>
      </c>
      <c r="K6" s="827">
        <v>65.5</v>
      </c>
      <c r="L6" s="512">
        <v>64.8</v>
      </c>
      <c r="M6" s="374">
        <v>68.02</v>
      </c>
      <c r="N6" s="375">
        <f>SUM(J6:K6)</f>
        <v>123.43</v>
      </c>
      <c r="O6" s="375">
        <f>SUM(L6:M6)</f>
        <v>132.82</v>
      </c>
      <c r="P6" s="373">
        <f>O6+N6</f>
        <v>256.25</v>
      </c>
      <c r="Q6" s="828">
        <v>52.81</v>
      </c>
      <c r="R6" s="829">
        <v>66.9</v>
      </c>
      <c r="S6" s="830">
        <v>77.5</v>
      </c>
      <c r="T6" s="829">
        <v>67.04</v>
      </c>
      <c r="U6" s="831">
        <f>Q6+R6</f>
        <v>119.71000000000001</v>
      </c>
      <c r="V6" s="831">
        <f>S6+T6</f>
        <v>144.54000000000002</v>
      </c>
      <c r="W6" s="831">
        <f>V6+U6</f>
        <v>264.25</v>
      </c>
    </row>
    <row r="7" spans="1:23" ht="23.25" customHeight="1" thickBot="1">
      <c r="A7" s="288" t="s">
        <v>54</v>
      </c>
      <c r="B7" s="289"/>
      <c r="C7" s="376">
        <f aca="true" t="shared" si="0" ref="C7:T7">SUM(C8:C12)</f>
        <v>0</v>
      </c>
      <c r="D7" s="832">
        <f t="shared" si="0"/>
        <v>0</v>
      </c>
      <c r="E7" s="505">
        <f t="shared" si="0"/>
        <v>0</v>
      </c>
      <c r="F7" s="377">
        <f t="shared" si="0"/>
        <v>0</v>
      </c>
      <c r="G7" s="378">
        <f>SUM(G8:G12)</f>
        <v>0</v>
      </c>
      <c r="H7" s="378">
        <f t="shared" si="0"/>
        <v>0</v>
      </c>
      <c r="I7" s="379">
        <f t="shared" si="0"/>
        <v>0</v>
      </c>
      <c r="J7" s="380">
        <f t="shared" si="0"/>
        <v>0</v>
      </c>
      <c r="K7" s="833">
        <f t="shared" si="0"/>
        <v>1.52</v>
      </c>
      <c r="L7" s="513">
        <f t="shared" si="0"/>
        <v>0.91</v>
      </c>
      <c r="M7" s="381">
        <f t="shared" si="0"/>
        <v>0.71</v>
      </c>
      <c r="N7" s="382">
        <f t="shared" si="0"/>
        <v>1.52</v>
      </c>
      <c r="O7" s="382">
        <f t="shared" si="0"/>
        <v>1.62</v>
      </c>
      <c r="P7" s="380">
        <f t="shared" si="0"/>
        <v>3.1399999999999997</v>
      </c>
      <c r="Q7" s="834">
        <f t="shared" si="0"/>
        <v>0.73</v>
      </c>
      <c r="R7" s="835">
        <f t="shared" si="0"/>
        <v>0.7</v>
      </c>
      <c r="S7" s="836">
        <f t="shared" si="0"/>
        <v>2.9000000000000004</v>
      </c>
      <c r="T7" s="835">
        <f t="shared" si="0"/>
        <v>-0.72</v>
      </c>
      <c r="U7" s="837">
        <f aca="true" t="shared" si="1" ref="U7:U13">Q7+R7</f>
        <v>1.43</v>
      </c>
      <c r="V7" s="837">
        <f aca="true" t="shared" si="2" ref="V7:V13">S7+T7</f>
        <v>2.1800000000000006</v>
      </c>
      <c r="W7" s="837">
        <f aca="true" t="shared" si="3" ref="W7:W13">V7+U7</f>
        <v>3.6100000000000003</v>
      </c>
    </row>
    <row r="8" spans="1:23" ht="23.25" customHeight="1" thickTop="1">
      <c r="A8" s="290"/>
      <c r="B8" s="291" t="s">
        <v>55</v>
      </c>
      <c r="C8" s="369">
        <v>0</v>
      </c>
      <c r="D8" s="826">
        <v>0</v>
      </c>
      <c r="E8" s="504">
        <v>0</v>
      </c>
      <c r="F8" s="370">
        <v>0</v>
      </c>
      <c r="G8" s="371">
        <f>SUM(C8:D8)</f>
        <v>0</v>
      </c>
      <c r="H8" s="371">
        <f>SUM(E8:F8)</f>
        <v>0</v>
      </c>
      <c r="I8" s="372">
        <f>H8+G8</f>
        <v>0</v>
      </c>
      <c r="J8" s="373">
        <v>0</v>
      </c>
      <c r="K8" s="827">
        <v>0</v>
      </c>
      <c r="L8" s="512">
        <v>0.01</v>
      </c>
      <c r="M8" s="374">
        <v>-0.01</v>
      </c>
      <c r="N8" s="375">
        <f>SUM(J8:K8)</f>
        <v>0</v>
      </c>
      <c r="O8" s="375">
        <f>SUM(L8:M8)</f>
        <v>0</v>
      </c>
      <c r="P8" s="373">
        <f>O8+N8</f>
        <v>0</v>
      </c>
      <c r="Q8" s="838">
        <v>0</v>
      </c>
      <c r="R8" s="839">
        <v>-0.9</v>
      </c>
      <c r="S8" s="840">
        <v>0.4</v>
      </c>
      <c r="T8" s="839">
        <v>0.31</v>
      </c>
      <c r="U8" s="841">
        <f t="shared" si="1"/>
        <v>-0.9</v>
      </c>
      <c r="V8" s="841">
        <f t="shared" si="2"/>
        <v>0.71</v>
      </c>
      <c r="W8" s="841">
        <f t="shared" si="3"/>
        <v>-0.19000000000000006</v>
      </c>
    </row>
    <row r="9" spans="1:23" ht="23.25" customHeight="1">
      <c r="A9" s="292"/>
      <c r="B9" s="293" t="s">
        <v>56</v>
      </c>
      <c r="C9" s="369">
        <v>0</v>
      </c>
      <c r="D9" s="826">
        <v>0</v>
      </c>
      <c r="E9" s="504">
        <v>0</v>
      </c>
      <c r="F9" s="370">
        <v>0</v>
      </c>
      <c r="G9" s="371">
        <f>SUM(C9:D9)</f>
        <v>0</v>
      </c>
      <c r="H9" s="371">
        <f>SUM(E9:F9)</f>
        <v>0</v>
      </c>
      <c r="I9" s="372">
        <f>H9+G9</f>
        <v>0</v>
      </c>
      <c r="J9" s="373">
        <v>0</v>
      </c>
      <c r="K9" s="827">
        <v>0.04</v>
      </c>
      <c r="L9" s="512">
        <v>0.04</v>
      </c>
      <c r="M9" s="374">
        <v>0</v>
      </c>
      <c r="N9" s="375">
        <f>SUM(J9:K9)</f>
        <v>0.04</v>
      </c>
      <c r="O9" s="375">
        <f>SUM(L9:M9)</f>
        <v>0.04</v>
      </c>
      <c r="P9" s="373">
        <f>O9+N9</f>
        <v>0.08</v>
      </c>
      <c r="Q9" s="838">
        <v>0</v>
      </c>
      <c r="R9" s="839">
        <v>0</v>
      </c>
      <c r="S9" s="842">
        <v>-1.2</v>
      </c>
      <c r="T9" s="839">
        <v>1.14</v>
      </c>
      <c r="U9" s="841">
        <f t="shared" si="1"/>
        <v>0</v>
      </c>
      <c r="V9" s="841">
        <f t="shared" si="2"/>
        <v>-0.06000000000000005</v>
      </c>
      <c r="W9" s="841">
        <f t="shared" si="3"/>
        <v>-0.06000000000000005</v>
      </c>
    </row>
    <row r="10" spans="1:23" ht="23.25" customHeight="1">
      <c r="A10" s="275"/>
      <c r="B10" s="293" t="s">
        <v>57</v>
      </c>
      <c r="C10" s="369">
        <v>0</v>
      </c>
      <c r="D10" s="826">
        <v>0</v>
      </c>
      <c r="E10" s="504">
        <v>0</v>
      </c>
      <c r="F10" s="370">
        <v>0</v>
      </c>
      <c r="G10" s="371">
        <f>SUM(C10:D10)</f>
        <v>0</v>
      </c>
      <c r="H10" s="371">
        <f>SUM(E10:F10)</f>
        <v>0</v>
      </c>
      <c r="I10" s="372">
        <f>H10+G10</f>
        <v>0</v>
      </c>
      <c r="J10" s="373">
        <v>0</v>
      </c>
      <c r="K10" s="827">
        <v>0.04</v>
      </c>
      <c r="L10" s="512">
        <v>-0.04</v>
      </c>
      <c r="M10" s="374">
        <v>0.11</v>
      </c>
      <c r="N10" s="375">
        <f>SUM(J10:K10)</f>
        <v>0.04</v>
      </c>
      <c r="O10" s="375">
        <f>SUM(L10:M10)</f>
        <v>0.07</v>
      </c>
      <c r="P10" s="373">
        <f>O10+N10</f>
        <v>0.11000000000000001</v>
      </c>
      <c r="Q10" s="838">
        <v>0</v>
      </c>
      <c r="R10" s="839">
        <v>0.4</v>
      </c>
      <c r="S10" s="843">
        <v>3</v>
      </c>
      <c r="T10" s="839">
        <v>-3.4</v>
      </c>
      <c r="U10" s="841">
        <f t="shared" si="1"/>
        <v>0.4</v>
      </c>
      <c r="V10" s="841">
        <f t="shared" si="2"/>
        <v>-0.3999999999999999</v>
      </c>
      <c r="W10" s="841">
        <f t="shared" si="3"/>
        <v>0</v>
      </c>
    </row>
    <row r="11" spans="1:23" ht="23.25" customHeight="1">
      <c r="A11" s="284"/>
      <c r="B11" s="294" t="s">
        <v>58</v>
      </c>
      <c r="C11" s="383">
        <v>0</v>
      </c>
      <c r="D11" s="844">
        <v>0</v>
      </c>
      <c r="E11" s="506">
        <v>0</v>
      </c>
      <c r="F11" s="384">
        <v>0</v>
      </c>
      <c r="G11" s="385">
        <f>SUM(C11:D11)</f>
        <v>0</v>
      </c>
      <c r="H11" s="385">
        <f>SUM(E11:F11)</f>
        <v>0</v>
      </c>
      <c r="I11" s="386">
        <f>H11+G11</f>
        <v>0</v>
      </c>
      <c r="J11" s="387">
        <v>0</v>
      </c>
      <c r="K11" s="845">
        <v>0.91</v>
      </c>
      <c r="L11" s="514">
        <v>0.8</v>
      </c>
      <c r="M11" s="388">
        <v>0.19</v>
      </c>
      <c r="N11" s="389">
        <f>SUM(J11:K11)</f>
        <v>0.91</v>
      </c>
      <c r="O11" s="389">
        <f>SUM(L11:M11)</f>
        <v>0.99</v>
      </c>
      <c r="P11" s="387">
        <f>O11+N11</f>
        <v>1.9</v>
      </c>
      <c r="Q11" s="838">
        <v>0.73</v>
      </c>
      <c r="R11" s="839">
        <v>0.6</v>
      </c>
      <c r="S11" s="840">
        <v>0.7</v>
      </c>
      <c r="T11" s="839">
        <v>0.52</v>
      </c>
      <c r="U11" s="841">
        <f t="shared" si="1"/>
        <v>1.33</v>
      </c>
      <c r="V11" s="841">
        <f t="shared" si="2"/>
        <v>1.22</v>
      </c>
      <c r="W11" s="841">
        <f t="shared" si="3"/>
        <v>2.55</v>
      </c>
    </row>
    <row r="12" spans="1:23" ht="23.25" customHeight="1" thickBot="1">
      <c r="A12" s="295"/>
      <c r="B12" s="296" t="s">
        <v>59</v>
      </c>
      <c r="C12" s="376">
        <v>0</v>
      </c>
      <c r="D12" s="832">
        <v>0</v>
      </c>
      <c r="E12" s="505">
        <v>0</v>
      </c>
      <c r="F12" s="377">
        <v>0</v>
      </c>
      <c r="G12" s="378">
        <f>SUM(C12:D12)</f>
        <v>0</v>
      </c>
      <c r="H12" s="378">
        <f>SUM(E12:F12)</f>
        <v>0</v>
      </c>
      <c r="I12" s="379">
        <f>H12+G12</f>
        <v>0</v>
      </c>
      <c r="J12" s="380">
        <v>0</v>
      </c>
      <c r="K12" s="833">
        <v>0.53</v>
      </c>
      <c r="L12" s="513">
        <v>0.1</v>
      </c>
      <c r="M12" s="381">
        <v>0.42</v>
      </c>
      <c r="N12" s="382">
        <f>SUM(J12:K12)</f>
        <v>0.53</v>
      </c>
      <c r="O12" s="382">
        <f>SUM(L12:M12)</f>
        <v>0.52</v>
      </c>
      <c r="P12" s="380">
        <f>O12+N12</f>
        <v>1.05</v>
      </c>
      <c r="Q12" s="846">
        <v>0</v>
      </c>
      <c r="R12" s="847">
        <v>0.6</v>
      </c>
      <c r="S12" s="848">
        <v>0</v>
      </c>
      <c r="T12" s="847">
        <v>0.71</v>
      </c>
      <c r="U12" s="849">
        <f t="shared" si="1"/>
        <v>0.6</v>
      </c>
      <c r="V12" s="849">
        <f t="shared" si="2"/>
        <v>0.71</v>
      </c>
      <c r="W12" s="849">
        <f t="shared" si="3"/>
        <v>1.31</v>
      </c>
    </row>
    <row r="13" spans="1:23" ht="23.25" customHeight="1" thickBot="1" thickTop="1">
      <c r="A13" s="297" t="s">
        <v>60</v>
      </c>
      <c r="B13" s="298"/>
      <c r="C13" s="390">
        <f aca="true" t="shared" si="4" ref="C13:M13">SUM(C6:C7)</f>
        <v>50</v>
      </c>
      <c r="D13" s="850">
        <f t="shared" si="4"/>
        <v>50</v>
      </c>
      <c r="E13" s="507">
        <f t="shared" si="4"/>
        <v>75</v>
      </c>
      <c r="F13" s="391">
        <f t="shared" si="4"/>
        <v>65</v>
      </c>
      <c r="G13" s="392">
        <f>SUM(G6:G7)</f>
        <v>100</v>
      </c>
      <c r="H13" s="392">
        <f t="shared" si="4"/>
        <v>140</v>
      </c>
      <c r="I13" s="393">
        <f t="shared" si="4"/>
        <v>240</v>
      </c>
      <c r="J13" s="394">
        <f t="shared" si="4"/>
        <v>57.93</v>
      </c>
      <c r="K13" s="851">
        <f t="shared" si="4"/>
        <v>67.02</v>
      </c>
      <c r="L13" s="515">
        <f t="shared" si="4"/>
        <v>65.71</v>
      </c>
      <c r="M13" s="395">
        <f t="shared" si="4"/>
        <v>68.72999999999999</v>
      </c>
      <c r="N13" s="396">
        <f>SUM(N6:N7)</f>
        <v>124.95</v>
      </c>
      <c r="O13" s="396">
        <f>SUM(O6:O7)</f>
        <v>134.44</v>
      </c>
      <c r="P13" s="394">
        <f>SUM(P6:P7)</f>
        <v>259.39</v>
      </c>
      <c r="Q13" s="852">
        <f>Q6+Q7</f>
        <v>53.54</v>
      </c>
      <c r="R13" s="853">
        <f>R6+R7</f>
        <v>67.60000000000001</v>
      </c>
      <c r="S13" s="854">
        <f>S6+S7</f>
        <v>80.4</v>
      </c>
      <c r="T13" s="853">
        <f>T6+T7</f>
        <v>66.32000000000001</v>
      </c>
      <c r="U13" s="855">
        <f t="shared" si="1"/>
        <v>121.14000000000001</v>
      </c>
      <c r="V13" s="855">
        <f t="shared" si="2"/>
        <v>146.72000000000003</v>
      </c>
      <c r="W13" s="855">
        <f t="shared" si="3"/>
        <v>267.86</v>
      </c>
    </row>
    <row r="14" spans="1:23" s="68" customFormat="1" ht="10.5" customHeight="1" thickBot="1">
      <c r="A14" s="325"/>
      <c r="B14" s="325"/>
      <c r="C14" s="325"/>
      <c r="D14" s="325"/>
      <c r="E14" s="325"/>
      <c r="F14" s="325"/>
      <c r="G14" s="325"/>
      <c r="H14" s="325"/>
      <c r="I14" s="325"/>
      <c r="J14" s="325"/>
      <c r="K14" s="325"/>
      <c r="L14" s="325"/>
      <c r="M14" s="325"/>
      <c r="N14" s="325"/>
      <c r="O14" s="325"/>
      <c r="P14" s="325"/>
      <c r="Q14" s="325"/>
      <c r="R14" s="325"/>
      <c r="S14" s="325"/>
      <c r="T14" s="325"/>
      <c r="U14" s="325"/>
      <c r="V14" s="325"/>
      <c r="W14" s="325"/>
    </row>
    <row r="15" spans="1:23" ht="23.25" customHeight="1" thickBot="1">
      <c r="A15" s="942" t="s">
        <v>61</v>
      </c>
      <c r="B15" s="943"/>
      <c r="C15" s="163" t="s">
        <v>194</v>
      </c>
      <c r="D15" s="491" t="s">
        <v>195</v>
      </c>
      <c r="E15" s="491" t="s">
        <v>196</v>
      </c>
      <c r="F15" s="162" t="s">
        <v>197</v>
      </c>
      <c r="G15" s="161" t="s">
        <v>198</v>
      </c>
      <c r="H15" s="161" t="s">
        <v>199</v>
      </c>
      <c r="I15" s="162" t="s">
        <v>200</v>
      </c>
      <c r="J15" s="111" t="s">
        <v>185</v>
      </c>
      <c r="K15" s="12" t="s">
        <v>186</v>
      </c>
      <c r="L15" s="492" t="s">
        <v>187</v>
      </c>
      <c r="M15" s="12" t="s">
        <v>188</v>
      </c>
      <c r="N15" s="10" t="s">
        <v>189</v>
      </c>
      <c r="O15" s="10" t="s">
        <v>190</v>
      </c>
      <c r="P15" s="96" t="s">
        <v>191</v>
      </c>
      <c r="Q15" s="205" t="s">
        <v>185</v>
      </c>
      <c r="R15" s="6" t="s">
        <v>186</v>
      </c>
      <c r="S15" s="494" t="s">
        <v>187</v>
      </c>
      <c r="T15" s="6" t="s">
        <v>188</v>
      </c>
      <c r="U15" s="4" t="s">
        <v>189</v>
      </c>
      <c r="V15" s="4" t="s">
        <v>190</v>
      </c>
      <c r="W15" s="451" t="s">
        <v>191</v>
      </c>
    </row>
    <row r="16" spans="1:23" ht="23.25" customHeight="1" thickTop="1">
      <c r="A16" s="300" t="s">
        <v>13</v>
      </c>
      <c r="B16" s="301"/>
      <c r="C16" s="397">
        <v>1</v>
      </c>
      <c r="D16" s="856">
        <v>1</v>
      </c>
      <c r="E16" s="508">
        <v>2</v>
      </c>
      <c r="F16" s="398">
        <v>1</v>
      </c>
      <c r="G16" s="399">
        <f>SUM(C16:D16)</f>
        <v>2</v>
      </c>
      <c r="H16" s="399">
        <f>SUM(E16:F16)</f>
        <v>3</v>
      </c>
      <c r="I16" s="400">
        <f>G16+H16</f>
        <v>5</v>
      </c>
      <c r="J16" s="401">
        <v>5.6</v>
      </c>
      <c r="K16" s="857">
        <v>7.8</v>
      </c>
      <c r="L16" s="516">
        <v>1.3</v>
      </c>
      <c r="M16" s="402">
        <v>2</v>
      </c>
      <c r="N16" s="403">
        <f>SUM(J16:K16)</f>
        <v>13.399999999999999</v>
      </c>
      <c r="O16" s="403">
        <f>SUM(L16:M16)</f>
        <v>3.3</v>
      </c>
      <c r="P16" s="404">
        <f>N16+O16</f>
        <v>16.7</v>
      </c>
      <c r="Q16" s="858">
        <v>5.4</v>
      </c>
      <c r="R16" s="859">
        <v>14.6</v>
      </c>
      <c r="S16" s="860">
        <v>14</v>
      </c>
      <c r="T16" s="859">
        <v>4</v>
      </c>
      <c r="U16" s="861">
        <f>SUM(Q16:R16)</f>
        <v>20</v>
      </c>
      <c r="V16" s="861">
        <f>SUM(S16:T16)</f>
        <v>18</v>
      </c>
      <c r="W16" s="861">
        <f>U16+V16</f>
        <v>38</v>
      </c>
    </row>
    <row r="17" spans="1:23" ht="23.25" customHeight="1">
      <c r="A17" s="302" t="s">
        <v>62</v>
      </c>
      <c r="B17" s="303"/>
      <c r="C17" s="164">
        <f>C16/C13</f>
        <v>0.02</v>
      </c>
      <c r="D17" s="696">
        <f aca="true" t="shared" si="5" ref="D17:V17">D16/D13</f>
        <v>0.02</v>
      </c>
      <c r="E17" s="509">
        <f t="shared" si="5"/>
        <v>0.02666666666666667</v>
      </c>
      <c r="F17" s="165">
        <f t="shared" si="5"/>
        <v>0.015384615384615385</v>
      </c>
      <c r="G17" s="166">
        <f>G16/G13</f>
        <v>0.02</v>
      </c>
      <c r="H17" s="166">
        <f t="shared" si="5"/>
        <v>0.02142857142857143</v>
      </c>
      <c r="I17" s="167">
        <f t="shared" si="5"/>
        <v>0.020833333333333332</v>
      </c>
      <c r="J17" s="133">
        <f t="shared" si="5"/>
        <v>0.09666839288796823</v>
      </c>
      <c r="K17" s="697">
        <f t="shared" si="5"/>
        <v>0.11638316920322292</v>
      </c>
      <c r="L17" s="517">
        <f t="shared" si="5"/>
        <v>0.01978389894993152</v>
      </c>
      <c r="M17" s="134">
        <f t="shared" si="5"/>
        <v>0.02909937436345119</v>
      </c>
      <c r="N17" s="135">
        <f>N16/N13</f>
        <v>0.10724289715886354</v>
      </c>
      <c r="O17" s="135">
        <f t="shared" si="5"/>
        <v>0.024546265992264206</v>
      </c>
      <c r="P17" s="136">
        <f t="shared" si="5"/>
        <v>0.06438181888276341</v>
      </c>
      <c r="Q17" s="698">
        <f t="shared" si="5"/>
        <v>0.10085917071348525</v>
      </c>
      <c r="R17" s="699">
        <f t="shared" si="5"/>
        <v>0.2159763313609467</v>
      </c>
      <c r="S17" s="700">
        <f t="shared" si="5"/>
        <v>0.17412935323383083</v>
      </c>
      <c r="T17" s="699">
        <f t="shared" si="5"/>
        <v>0.060313630880579006</v>
      </c>
      <c r="U17" s="701">
        <f>U16/U13</f>
        <v>0.16509823344890207</v>
      </c>
      <c r="V17" s="701">
        <f t="shared" si="5"/>
        <v>0.12268266085059976</v>
      </c>
      <c r="W17" s="701">
        <f>W16/W13</f>
        <v>0.1418651534383633</v>
      </c>
    </row>
    <row r="18" spans="1:23" ht="23.25" customHeight="1">
      <c r="A18" s="302" t="s">
        <v>11</v>
      </c>
      <c r="B18" s="303"/>
      <c r="C18" s="862"/>
      <c r="D18" s="863"/>
      <c r="E18" s="864"/>
      <c r="F18" s="865"/>
      <c r="G18" s="866"/>
      <c r="H18" s="866"/>
      <c r="I18" s="408">
        <v>119</v>
      </c>
      <c r="J18" s="862"/>
      <c r="K18" s="863"/>
      <c r="L18" s="864"/>
      <c r="M18" s="865"/>
      <c r="N18" s="866"/>
      <c r="O18" s="866"/>
      <c r="P18" s="412">
        <v>102.4</v>
      </c>
      <c r="Q18" s="867"/>
      <c r="R18" s="868"/>
      <c r="S18" s="869"/>
      <c r="T18" s="868"/>
      <c r="U18" s="870"/>
      <c r="V18" s="870"/>
      <c r="W18" s="871">
        <v>105.5</v>
      </c>
    </row>
    <row r="19" spans="1:23" ht="23.25" customHeight="1">
      <c r="A19" s="304" t="s">
        <v>63</v>
      </c>
      <c r="B19" s="305"/>
      <c r="C19" s="872"/>
      <c r="D19" s="873"/>
      <c r="E19" s="874"/>
      <c r="F19" s="875"/>
      <c r="G19" s="876"/>
      <c r="H19" s="876"/>
      <c r="I19" s="877"/>
      <c r="J19" s="872"/>
      <c r="K19" s="873"/>
      <c r="L19" s="874"/>
      <c r="M19" s="875"/>
      <c r="N19" s="876"/>
      <c r="O19" s="876"/>
      <c r="P19" s="414">
        <f>11.6+43</f>
        <v>54.6</v>
      </c>
      <c r="Q19" s="878"/>
      <c r="R19" s="879"/>
      <c r="S19" s="880"/>
      <c r="T19" s="879"/>
      <c r="U19" s="881"/>
      <c r="V19" s="881"/>
      <c r="W19" s="882">
        <v>51.3</v>
      </c>
    </row>
    <row r="20" spans="1:23" ht="23.25" customHeight="1" thickBot="1">
      <c r="A20" s="297" t="s">
        <v>64</v>
      </c>
      <c r="B20" s="306"/>
      <c r="C20" s="883"/>
      <c r="D20" s="884"/>
      <c r="E20" s="885"/>
      <c r="F20" s="886"/>
      <c r="G20" s="887"/>
      <c r="H20" s="887"/>
      <c r="I20" s="415">
        <v>70</v>
      </c>
      <c r="J20" s="883"/>
      <c r="K20" s="884"/>
      <c r="L20" s="885"/>
      <c r="M20" s="886"/>
      <c r="N20" s="887"/>
      <c r="O20" s="887"/>
      <c r="P20" s="416">
        <v>60.3</v>
      </c>
      <c r="Q20" s="888"/>
      <c r="R20" s="889"/>
      <c r="S20" s="890"/>
      <c r="T20" s="891"/>
      <c r="U20" s="892"/>
      <c r="V20" s="892"/>
      <c r="W20" s="893">
        <v>58</v>
      </c>
    </row>
    <row r="21" spans="17:23" ht="20.25" customHeight="1" thickBot="1">
      <c r="Q21" s="148"/>
      <c r="R21" s="148"/>
      <c r="S21" s="148"/>
      <c r="T21" s="148"/>
      <c r="U21" s="148"/>
      <c r="V21" s="148"/>
      <c r="W21" s="149" t="s">
        <v>42</v>
      </c>
    </row>
    <row r="22" spans="8:23" ht="23.25" customHeight="1">
      <c r="H22" s="13"/>
      <c r="I22" s="307"/>
      <c r="J22" s="957" t="s">
        <v>247</v>
      </c>
      <c r="K22" s="958"/>
      <c r="L22" s="958"/>
      <c r="M22" s="958"/>
      <c r="N22" s="958"/>
      <c r="O22" s="958"/>
      <c r="P22" s="937"/>
      <c r="Q22" s="975" t="s">
        <v>245</v>
      </c>
      <c r="R22" s="976"/>
      <c r="S22" s="976"/>
      <c r="T22" s="976"/>
      <c r="U22" s="976"/>
      <c r="V22" s="976"/>
      <c r="W22" s="977"/>
    </row>
    <row r="23" spans="8:23" ht="23.25" customHeight="1" thickBot="1">
      <c r="H23" s="938" t="s">
        <v>184</v>
      </c>
      <c r="I23" s="944"/>
      <c r="J23" s="969"/>
      <c r="K23" s="970"/>
      <c r="L23" s="970"/>
      <c r="M23" s="970"/>
      <c r="N23" s="970"/>
      <c r="O23" s="970"/>
      <c r="P23" s="971"/>
      <c r="Q23" s="935"/>
      <c r="R23" s="955"/>
      <c r="S23" s="955"/>
      <c r="T23" s="955"/>
      <c r="U23" s="955"/>
      <c r="V23" s="955"/>
      <c r="W23" s="936"/>
    </row>
    <row r="24" spans="8:23" ht="23.25" customHeight="1" thickBot="1">
      <c r="H24" s="940" t="s">
        <v>66</v>
      </c>
      <c r="I24" s="941"/>
      <c r="J24" s="104" t="s">
        <v>44</v>
      </c>
      <c r="K24" s="497" t="s">
        <v>45</v>
      </c>
      <c r="L24" s="495" t="s">
        <v>47</v>
      </c>
      <c r="M24" s="496" t="s">
        <v>48</v>
      </c>
      <c r="N24" s="10" t="s">
        <v>46</v>
      </c>
      <c r="O24" s="10" t="s">
        <v>49</v>
      </c>
      <c r="P24" s="10" t="s">
        <v>50</v>
      </c>
      <c r="Q24" s="450" t="s">
        <v>44</v>
      </c>
      <c r="R24" s="501" t="s">
        <v>45</v>
      </c>
      <c r="S24" s="502" t="s">
        <v>47</v>
      </c>
      <c r="T24" s="503" t="s">
        <v>48</v>
      </c>
      <c r="U24" s="4" t="s">
        <v>46</v>
      </c>
      <c r="V24" s="4" t="s">
        <v>49</v>
      </c>
      <c r="W24" s="4" t="s">
        <v>50</v>
      </c>
    </row>
    <row r="25" spans="8:23" ht="23.25" customHeight="1" thickTop="1">
      <c r="H25" s="286" t="s">
        <v>67</v>
      </c>
      <c r="I25" s="287"/>
      <c r="J25" s="168">
        <f aca="true" t="shared" si="6" ref="J25:W25">C6/J6</f>
        <v>0.8631106507854307</v>
      </c>
      <c r="K25" s="169">
        <f t="shared" si="6"/>
        <v>0.7633587786259542</v>
      </c>
      <c r="L25" s="519">
        <f t="shared" si="6"/>
        <v>1.1574074074074074</v>
      </c>
      <c r="M25" s="169">
        <f t="shared" si="6"/>
        <v>0.9556012937371362</v>
      </c>
      <c r="N25" s="170">
        <f t="shared" si="6"/>
        <v>0.8101758081503686</v>
      </c>
      <c r="O25" s="170">
        <f t="shared" si="6"/>
        <v>1.0540581237765396</v>
      </c>
      <c r="P25" s="170">
        <f t="shared" si="6"/>
        <v>0.9365853658536586</v>
      </c>
      <c r="Q25" s="41">
        <f t="shared" si="6"/>
        <v>1.0969513349744366</v>
      </c>
      <c r="R25" s="42">
        <f t="shared" si="6"/>
        <v>0.9790732436472346</v>
      </c>
      <c r="S25" s="525">
        <f t="shared" si="6"/>
        <v>0.8361290322580645</v>
      </c>
      <c r="T25" s="42">
        <f t="shared" si="6"/>
        <v>1.014618138424821</v>
      </c>
      <c r="U25" s="43">
        <f t="shared" si="6"/>
        <v>1.0310750981538719</v>
      </c>
      <c r="V25" s="43">
        <f t="shared" si="6"/>
        <v>0.9189151791891517</v>
      </c>
      <c r="W25" s="43">
        <f t="shared" si="6"/>
        <v>0.9697256385998108</v>
      </c>
    </row>
    <row r="26" spans="8:23" ht="23.25" customHeight="1" thickBot="1">
      <c r="H26" s="288" t="s">
        <v>68</v>
      </c>
      <c r="I26" s="289"/>
      <c r="J26" s="171" t="s">
        <v>236</v>
      </c>
      <c r="K26" s="172" t="s">
        <v>237</v>
      </c>
      <c r="L26" s="520" t="s">
        <v>237</v>
      </c>
      <c r="M26" s="172" t="s">
        <v>237</v>
      </c>
      <c r="N26" s="173" t="s">
        <v>237</v>
      </c>
      <c r="O26" s="173" t="s">
        <v>237</v>
      </c>
      <c r="P26" s="173" t="s">
        <v>237</v>
      </c>
      <c r="Q26" s="44" t="s">
        <v>237</v>
      </c>
      <c r="R26" s="45">
        <f>K7/R7</f>
        <v>2.1714285714285717</v>
      </c>
      <c r="S26" s="526">
        <f>L7/S7</f>
        <v>0.3137931034482758</v>
      </c>
      <c r="T26" s="45" t="s">
        <v>237</v>
      </c>
      <c r="U26" s="46">
        <f>N7/U7</f>
        <v>1.062937062937063</v>
      </c>
      <c r="V26" s="46">
        <f>O7/V7</f>
        <v>0.7431192660550457</v>
      </c>
      <c r="W26" s="46">
        <f>P7/W7</f>
        <v>0.8698060941828253</v>
      </c>
    </row>
    <row r="27" spans="8:23" ht="23.25" customHeight="1" thickTop="1">
      <c r="H27" s="290"/>
      <c r="I27" s="291" t="s">
        <v>69</v>
      </c>
      <c r="J27" s="174" t="s">
        <v>237</v>
      </c>
      <c r="K27" s="175" t="s">
        <v>237</v>
      </c>
      <c r="L27" s="521" t="s">
        <v>237</v>
      </c>
      <c r="M27" s="175" t="s">
        <v>237</v>
      </c>
      <c r="N27" s="176" t="s">
        <v>237</v>
      </c>
      <c r="O27" s="176" t="s">
        <v>237</v>
      </c>
      <c r="P27" s="176" t="s">
        <v>237</v>
      </c>
      <c r="Q27" s="47" t="s">
        <v>237</v>
      </c>
      <c r="R27" s="48" t="s">
        <v>237</v>
      </c>
      <c r="S27" s="527">
        <f>L8/S8</f>
        <v>0.024999999999999998</v>
      </c>
      <c r="T27" s="48" t="s">
        <v>237</v>
      </c>
      <c r="U27" s="49" t="s">
        <v>237</v>
      </c>
      <c r="V27" s="49" t="s">
        <v>237</v>
      </c>
      <c r="W27" s="49" t="s">
        <v>237</v>
      </c>
    </row>
    <row r="28" spans="8:23" ht="23.25" customHeight="1">
      <c r="H28" s="292"/>
      <c r="I28" s="293" t="s">
        <v>70</v>
      </c>
      <c r="J28" s="174" t="s">
        <v>237</v>
      </c>
      <c r="K28" s="175" t="s">
        <v>237</v>
      </c>
      <c r="L28" s="521" t="s">
        <v>237</v>
      </c>
      <c r="M28" s="175" t="s">
        <v>237</v>
      </c>
      <c r="N28" s="176" t="s">
        <v>237</v>
      </c>
      <c r="O28" s="176" t="s">
        <v>237</v>
      </c>
      <c r="P28" s="176" t="s">
        <v>237</v>
      </c>
      <c r="Q28" s="47" t="s">
        <v>237</v>
      </c>
      <c r="R28" s="48" t="s">
        <v>237</v>
      </c>
      <c r="S28" s="702" t="s">
        <v>237</v>
      </c>
      <c r="T28" s="48" t="s">
        <v>237</v>
      </c>
      <c r="U28" s="49" t="s">
        <v>237</v>
      </c>
      <c r="V28" s="49" t="s">
        <v>237</v>
      </c>
      <c r="W28" s="49" t="s">
        <v>237</v>
      </c>
    </row>
    <row r="29" spans="8:23" ht="23.25" customHeight="1">
      <c r="H29" s="275"/>
      <c r="I29" s="293" t="s">
        <v>71</v>
      </c>
      <c r="J29" s="174" t="s">
        <v>237</v>
      </c>
      <c r="K29" s="175" t="s">
        <v>237</v>
      </c>
      <c r="L29" s="521" t="s">
        <v>237</v>
      </c>
      <c r="M29" s="175" t="s">
        <v>237</v>
      </c>
      <c r="N29" s="176" t="s">
        <v>237</v>
      </c>
      <c r="O29" s="176" t="s">
        <v>237</v>
      </c>
      <c r="P29" s="176" t="s">
        <v>237</v>
      </c>
      <c r="Q29" s="47" t="s">
        <v>237</v>
      </c>
      <c r="R29" s="48">
        <f>K10/R10</f>
        <v>0.09999999999999999</v>
      </c>
      <c r="S29" s="531" t="s">
        <v>237</v>
      </c>
      <c r="T29" s="48" t="s">
        <v>237</v>
      </c>
      <c r="U29" s="49" t="s">
        <v>237</v>
      </c>
      <c r="V29" s="49" t="s">
        <v>237</v>
      </c>
      <c r="W29" s="49" t="s">
        <v>237</v>
      </c>
    </row>
    <row r="30" spans="8:23" ht="23.25" customHeight="1">
      <c r="H30" s="284"/>
      <c r="I30" s="294" t="s">
        <v>72</v>
      </c>
      <c r="J30" s="174" t="s">
        <v>237</v>
      </c>
      <c r="K30" s="175" t="s">
        <v>237</v>
      </c>
      <c r="L30" s="521" t="s">
        <v>237</v>
      </c>
      <c r="M30" s="175" t="s">
        <v>237</v>
      </c>
      <c r="N30" s="176" t="s">
        <v>237</v>
      </c>
      <c r="O30" s="176" t="s">
        <v>237</v>
      </c>
      <c r="P30" s="176" t="s">
        <v>237</v>
      </c>
      <c r="Q30" s="47" t="s">
        <v>237</v>
      </c>
      <c r="R30" s="48">
        <f>K11/R11</f>
        <v>1.5166666666666668</v>
      </c>
      <c r="S30" s="527">
        <f>L11/S11</f>
        <v>1.142857142857143</v>
      </c>
      <c r="T30" s="48">
        <f>M11/T11</f>
        <v>0.36538461538461536</v>
      </c>
      <c r="U30" s="49">
        <f>N11/U11</f>
        <v>0.6842105263157895</v>
      </c>
      <c r="V30" s="49">
        <f>O11/V11</f>
        <v>0.8114754098360656</v>
      </c>
      <c r="W30" s="49">
        <f>P11/W11</f>
        <v>0.7450980392156863</v>
      </c>
    </row>
    <row r="31" spans="8:23" ht="21.75" customHeight="1" thickBot="1">
      <c r="H31" s="295"/>
      <c r="I31" s="296" t="s">
        <v>73</v>
      </c>
      <c r="J31" s="177" t="s">
        <v>237</v>
      </c>
      <c r="K31" s="178" t="s">
        <v>237</v>
      </c>
      <c r="L31" s="522" t="s">
        <v>237</v>
      </c>
      <c r="M31" s="178" t="s">
        <v>237</v>
      </c>
      <c r="N31" s="179" t="s">
        <v>237</v>
      </c>
      <c r="O31" s="179" t="s">
        <v>237</v>
      </c>
      <c r="P31" s="179" t="s">
        <v>237</v>
      </c>
      <c r="Q31" s="50" t="s">
        <v>237</v>
      </c>
      <c r="R31" s="51">
        <f>K12/R12</f>
        <v>0.8833333333333334</v>
      </c>
      <c r="S31" s="528" t="s">
        <v>237</v>
      </c>
      <c r="T31" s="51">
        <f>M12/T12</f>
        <v>0.5915492957746479</v>
      </c>
      <c r="U31" s="52">
        <f>N12/U12</f>
        <v>0.8833333333333334</v>
      </c>
      <c r="V31" s="52">
        <f>O12/V12</f>
        <v>0.7323943661971831</v>
      </c>
      <c r="W31" s="52">
        <f>P12/W12</f>
        <v>0.8015267175572519</v>
      </c>
    </row>
    <row r="32" spans="8:23" ht="23.25" customHeight="1" thickBot="1" thickTop="1">
      <c r="H32" s="297" t="s">
        <v>74</v>
      </c>
      <c r="I32" s="298"/>
      <c r="J32" s="180">
        <f aca="true" t="shared" si="7" ref="J32:V32">C13/J13</f>
        <v>0.8631106507854307</v>
      </c>
      <c r="K32" s="181">
        <f t="shared" si="7"/>
        <v>0.7460459564309162</v>
      </c>
      <c r="L32" s="523">
        <f t="shared" si="7"/>
        <v>1.1413787855729722</v>
      </c>
      <c r="M32" s="181">
        <f t="shared" si="7"/>
        <v>0.9457296668121636</v>
      </c>
      <c r="N32" s="182">
        <f t="shared" si="7"/>
        <v>0.8003201280512204</v>
      </c>
      <c r="O32" s="182">
        <f t="shared" si="7"/>
        <v>1.0413567390657543</v>
      </c>
      <c r="P32" s="182">
        <f t="shared" si="7"/>
        <v>0.9252476965187556</v>
      </c>
      <c r="Q32" s="53">
        <f t="shared" si="7"/>
        <v>1.0819947702652222</v>
      </c>
      <c r="R32" s="54">
        <f t="shared" si="7"/>
        <v>0.9914201183431951</v>
      </c>
      <c r="S32" s="529">
        <f t="shared" si="7"/>
        <v>0.8172885572139302</v>
      </c>
      <c r="T32" s="54">
        <f t="shared" si="7"/>
        <v>1.0363389626055486</v>
      </c>
      <c r="U32" s="55">
        <f t="shared" si="7"/>
        <v>1.0314512134720157</v>
      </c>
      <c r="V32" s="55">
        <f t="shared" si="7"/>
        <v>0.9163031624863684</v>
      </c>
      <c r="W32" s="55">
        <f>P13/W13</f>
        <v>0.968379003957291</v>
      </c>
    </row>
    <row r="33" spans="8:23" s="68" customFormat="1" ht="9.75" customHeight="1" thickBot="1">
      <c r="H33" s="325"/>
      <c r="I33" s="325"/>
      <c r="J33" s="188"/>
      <c r="K33" s="188"/>
      <c r="L33" s="188"/>
      <c r="M33" s="188"/>
      <c r="N33" s="188"/>
      <c r="O33" s="188"/>
      <c r="P33" s="188"/>
      <c r="Q33" s="188"/>
      <c r="R33" s="188"/>
      <c r="S33" s="188"/>
      <c r="T33" s="188"/>
      <c r="U33" s="188"/>
      <c r="V33" s="188"/>
      <c r="W33" s="188"/>
    </row>
    <row r="34" spans="8:23" ht="23.25" customHeight="1" thickBot="1">
      <c r="H34" s="942" t="s">
        <v>75</v>
      </c>
      <c r="I34" s="943"/>
      <c r="J34" s="111" t="s">
        <v>44</v>
      </c>
      <c r="K34" s="492" t="s">
        <v>45</v>
      </c>
      <c r="L34" s="12" t="s">
        <v>47</v>
      </c>
      <c r="M34" s="326" t="s">
        <v>48</v>
      </c>
      <c r="N34" s="10" t="s">
        <v>46</v>
      </c>
      <c r="O34" s="10" t="s">
        <v>49</v>
      </c>
      <c r="P34" s="10" t="s">
        <v>50</v>
      </c>
      <c r="Q34" s="205" t="s">
        <v>44</v>
      </c>
      <c r="R34" s="494" t="s">
        <v>45</v>
      </c>
      <c r="S34" s="6" t="s">
        <v>47</v>
      </c>
      <c r="T34" s="511" t="s">
        <v>48</v>
      </c>
      <c r="U34" s="4" t="s">
        <v>46</v>
      </c>
      <c r="V34" s="4" t="s">
        <v>49</v>
      </c>
      <c r="W34" s="4" t="s">
        <v>50</v>
      </c>
    </row>
    <row r="35" spans="8:23" ht="23.25" customHeight="1" thickTop="1">
      <c r="H35" s="300" t="s">
        <v>76</v>
      </c>
      <c r="I35" s="301"/>
      <c r="J35" s="183">
        <f>C16/J16</f>
        <v>0.17857142857142858</v>
      </c>
      <c r="K35" s="184">
        <f aca="true" t="shared" si="8" ref="K35:P35">D16/K16</f>
        <v>0.12820512820512822</v>
      </c>
      <c r="L35" s="524">
        <f t="shared" si="8"/>
        <v>1.5384615384615383</v>
      </c>
      <c r="M35" s="184">
        <f t="shared" si="8"/>
        <v>0.5</v>
      </c>
      <c r="N35" s="185">
        <f t="shared" si="8"/>
        <v>0.1492537313432836</v>
      </c>
      <c r="O35" s="185">
        <f t="shared" si="8"/>
        <v>0.9090909090909092</v>
      </c>
      <c r="P35" s="185">
        <f t="shared" si="8"/>
        <v>0.29940119760479045</v>
      </c>
      <c r="Q35" s="41">
        <f>J16/Q16</f>
        <v>1.037037037037037</v>
      </c>
      <c r="R35" s="15">
        <f aca="true" t="shared" si="9" ref="R35:W35">K16/R16</f>
        <v>0.5342465753424658</v>
      </c>
      <c r="S35" s="530">
        <f t="shared" si="9"/>
        <v>0.09285714285714286</v>
      </c>
      <c r="T35" s="15">
        <f t="shared" si="9"/>
        <v>0.5</v>
      </c>
      <c r="U35" s="16">
        <f t="shared" si="9"/>
        <v>0.6699999999999999</v>
      </c>
      <c r="V35" s="16">
        <f t="shared" si="9"/>
        <v>0.18333333333333332</v>
      </c>
      <c r="W35" s="16">
        <f t="shared" si="9"/>
        <v>0.4394736842105263</v>
      </c>
    </row>
    <row r="36" spans="8:23" ht="23.25" customHeight="1">
      <c r="H36" s="302" t="s">
        <v>77</v>
      </c>
      <c r="I36" s="303"/>
      <c r="J36" s="703"/>
      <c r="K36" s="704"/>
      <c r="L36" s="705"/>
      <c r="M36" s="704"/>
      <c r="N36" s="706"/>
      <c r="O36" s="706"/>
      <c r="P36" s="186">
        <f>I18/P18</f>
        <v>1.162109375</v>
      </c>
      <c r="Q36" s="707"/>
      <c r="R36" s="708"/>
      <c r="S36" s="705"/>
      <c r="T36" s="704"/>
      <c r="U36" s="706"/>
      <c r="V36" s="706"/>
      <c r="W36" s="17">
        <f>P18/W18</f>
        <v>0.9706161137440759</v>
      </c>
    </row>
    <row r="37" spans="8:23" ht="23.25" customHeight="1">
      <c r="H37" s="304" t="s">
        <v>78</v>
      </c>
      <c r="I37" s="305"/>
      <c r="J37" s="709"/>
      <c r="K37" s="710"/>
      <c r="L37" s="711"/>
      <c r="M37" s="710"/>
      <c r="N37" s="712"/>
      <c r="O37" s="712"/>
      <c r="P37" s="712"/>
      <c r="Q37" s="713"/>
      <c r="R37" s="710"/>
      <c r="S37" s="711"/>
      <c r="T37" s="710"/>
      <c r="U37" s="712"/>
      <c r="V37" s="712"/>
      <c r="W37" s="18">
        <f>P19/W19</f>
        <v>1.064327485380117</v>
      </c>
    </row>
    <row r="38" spans="8:23" ht="23.25" customHeight="1" thickBot="1">
      <c r="H38" s="297" t="s">
        <v>79</v>
      </c>
      <c r="I38" s="306"/>
      <c r="J38" s="714"/>
      <c r="K38" s="715"/>
      <c r="L38" s="716"/>
      <c r="M38" s="715"/>
      <c r="N38" s="717"/>
      <c r="O38" s="717"/>
      <c r="P38" s="187">
        <f>I20/P20</f>
        <v>1.1608623548922057</v>
      </c>
      <c r="Q38" s="718"/>
      <c r="R38" s="719"/>
      <c r="S38" s="720"/>
      <c r="T38" s="719"/>
      <c r="U38" s="721"/>
      <c r="V38" s="721"/>
      <c r="W38" s="56">
        <f>P20/W20</f>
        <v>1.039655172413793</v>
      </c>
    </row>
  </sheetData>
  <mergeCells count="17">
    <mergeCell ref="Q2:W2"/>
    <mergeCell ref="A3:B3"/>
    <mergeCell ref="Q3:W3"/>
    <mergeCell ref="J2:P2"/>
    <mergeCell ref="J3:P3"/>
    <mergeCell ref="C2:I2"/>
    <mergeCell ref="C3:I3"/>
    <mergeCell ref="Q4:W4"/>
    <mergeCell ref="A5:B5"/>
    <mergeCell ref="A15:B15"/>
    <mergeCell ref="Q22:W22"/>
    <mergeCell ref="J22:P22"/>
    <mergeCell ref="H34:I34"/>
    <mergeCell ref="H23:I23"/>
    <mergeCell ref="Q23:W23"/>
    <mergeCell ref="H24:I24"/>
    <mergeCell ref="J23:P23"/>
  </mergeCells>
  <printOptions/>
  <pageMargins left="0.75" right="0.2" top="0.49" bottom="0.2" header="0.512" footer="0.25"/>
  <pageSetup horizontalDpi="600" verticalDpi="600" orientation="landscape" paperSize="9" scale="70" r:id="rId2"/>
  <headerFooter alignWithMargins="0">
    <oddFooter>&amp;C&amp;P / &amp;N</oddFooter>
  </headerFooter>
  <drawing r:id="rId1"/>
</worksheet>
</file>

<file path=xl/worksheets/sheet9.xml><?xml version="1.0" encoding="utf-8"?>
<worksheet xmlns="http://schemas.openxmlformats.org/spreadsheetml/2006/main" xmlns:r="http://schemas.openxmlformats.org/officeDocument/2006/relationships">
  <dimension ref="A1:W35"/>
  <sheetViews>
    <sheetView zoomScale="70" zoomScaleNormal="70" workbookViewId="0" topLeftCell="A1">
      <selection activeCell="A1" sqref="A1"/>
    </sheetView>
  </sheetViews>
  <sheetFormatPr defaultColWidth="9.00390625" defaultRowHeight="13.5"/>
  <cols>
    <col min="1" max="23" width="8.625" style="39" customWidth="1"/>
    <col min="24" max="16384" width="9.00390625" style="39" customWidth="1"/>
  </cols>
  <sheetData>
    <row r="1" spans="1:23" s="37" customFormat="1" ht="14.25" thickBot="1">
      <c r="A1" s="36"/>
      <c r="B1" s="36"/>
      <c r="C1" s="36"/>
      <c r="D1" s="36"/>
      <c r="E1" s="36"/>
      <c r="F1" s="36"/>
      <c r="G1" s="36"/>
      <c r="H1" s="36"/>
      <c r="I1" s="36"/>
      <c r="J1" s="36"/>
      <c r="K1" s="36"/>
      <c r="L1" s="36"/>
      <c r="M1" s="36"/>
      <c r="N1" s="36"/>
      <c r="O1" s="36"/>
      <c r="P1" s="36"/>
      <c r="Q1" s="36"/>
      <c r="R1" s="36"/>
      <c r="S1" s="36"/>
      <c r="T1" s="36"/>
      <c r="U1" s="36"/>
      <c r="V1" s="97"/>
      <c r="W1" s="97" t="s">
        <v>41</v>
      </c>
    </row>
    <row r="2" spans="1:23" ht="16.5" customHeight="1">
      <c r="A2" s="13"/>
      <c r="B2" s="38"/>
      <c r="C2" s="963" t="s">
        <v>243</v>
      </c>
      <c r="D2" s="964"/>
      <c r="E2" s="964"/>
      <c r="F2" s="964"/>
      <c r="G2" s="964"/>
      <c r="H2" s="964"/>
      <c r="I2" s="965"/>
      <c r="J2" s="957" t="s">
        <v>244</v>
      </c>
      <c r="K2" s="958"/>
      <c r="L2" s="958"/>
      <c r="M2" s="958"/>
      <c r="N2" s="958"/>
      <c r="O2" s="958"/>
      <c r="P2" s="959"/>
      <c r="Q2" s="951" t="s">
        <v>246</v>
      </c>
      <c r="R2" s="951"/>
      <c r="S2" s="951"/>
      <c r="T2" s="951"/>
      <c r="U2" s="951"/>
      <c r="V2" s="951"/>
      <c r="W2" s="952"/>
    </row>
    <row r="3" spans="1:23" ht="15.75" customHeight="1">
      <c r="A3" s="945" t="s">
        <v>82</v>
      </c>
      <c r="B3" s="946"/>
      <c r="C3" s="966" t="s">
        <v>201</v>
      </c>
      <c r="D3" s="967"/>
      <c r="E3" s="967"/>
      <c r="F3" s="967"/>
      <c r="G3" s="967"/>
      <c r="H3" s="967"/>
      <c r="I3" s="968"/>
      <c r="J3" s="960" t="s">
        <v>40</v>
      </c>
      <c r="K3" s="961"/>
      <c r="L3" s="961"/>
      <c r="M3" s="961"/>
      <c r="N3" s="961"/>
      <c r="O3" s="961"/>
      <c r="P3" s="962"/>
      <c r="Q3" s="955" t="s">
        <v>40</v>
      </c>
      <c r="R3" s="955"/>
      <c r="S3" s="955"/>
      <c r="T3" s="955"/>
      <c r="U3" s="955"/>
      <c r="V3" s="955"/>
      <c r="W3" s="956"/>
    </row>
    <row r="4" spans="1:23" ht="9.75" customHeight="1" thickBot="1">
      <c r="A4" s="284"/>
      <c r="B4" s="285"/>
      <c r="C4" s="157"/>
      <c r="D4" s="158"/>
      <c r="E4" s="158"/>
      <c r="F4" s="158"/>
      <c r="G4" s="155"/>
      <c r="H4" s="155"/>
      <c r="I4" s="156"/>
      <c r="J4" s="8"/>
      <c r="K4" s="9"/>
      <c r="L4" s="7"/>
      <c r="M4" s="9"/>
      <c r="N4" s="9"/>
      <c r="O4" s="7"/>
      <c r="P4" s="19"/>
      <c r="Q4" s="972"/>
      <c r="R4" s="972"/>
      <c r="S4" s="973"/>
      <c r="T4" s="972"/>
      <c r="U4" s="972"/>
      <c r="V4" s="973"/>
      <c r="W4" s="974"/>
    </row>
    <row r="5" spans="1:23" ht="21" customHeight="1" thickBot="1">
      <c r="A5" s="940"/>
      <c r="B5" s="941"/>
      <c r="C5" s="159" t="s">
        <v>194</v>
      </c>
      <c r="D5" s="489" t="s">
        <v>195</v>
      </c>
      <c r="E5" s="489" t="s">
        <v>196</v>
      </c>
      <c r="F5" s="160" t="s">
        <v>197</v>
      </c>
      <c r="G5" s="161" t="s">
        <v>198</v>
      </c>
      <c r="H5" s="161" t="s">
        <v>199</v>
      </c>
      <c r="I5" s="162" t="s">
        <v>200</v>
      </c>
      <c r="J5" s="104" t="s">
        <v>185</v>
      </c>
      <c r="K5" s="95" t="s">
        <v>186</v>
      </c>
      <c r="L5" s="497" t="s">
        <v>187</v>
      </c>
      <c r="M5" s="95" t="s">
        <v>188</v>
      </c>
      <c r="N5" s="10" t="s">
        <v>189</v>
      </c>
      <c r="O5" s="10" t="s">
        <v>190</v>
      </c>
      <c r="P5" s="96" t="s">
        <v>191</v>
      </c>
      <c r="Q5" s="450" t="s">
        <v>185</v>
      </c>
      <c r="R5" s="3" t="s">
        <v>186</v>
      </c>
      <c r="S5" s="501" t="s">
        <v>187</v>
      </c>
      <c r="T5" s="3" t="s">
        <v>188</v>
      </c>
      <c r="U5" s="4" t="s">
        <v>189</v>
      </c>
      <c r="V5" s="4" t="s">
        <v>190</v>
      </c>
      <c r="W5" s="451" t="s">
        <v>191</v>
      </c>
    </row>
    <row r="6" spans="1:23" ht="23.25" customHeight="1" thickTop="1">
      <c r="A6" s="984" t="s">
        <v>65</v>
      </c>
      <c r="B6" s="985"/>
      <c r="C6" s="417">
        <f>'[1]IAB'!C13</f>
        <v>735</v>
      </c>
      <c r="D6" s="532">
        <f>'[1]IAB'!D13</f>
        <v>735</v>
      </c>
      <c r="E6" s="536">
        <f>'[1]IAB'!E13</f>
        <v>755</v>
      </c>
      <c r="F6" s="418">
        <f>'[1]IAB'!F13</f>
        <v>755</v>
      </c>
      <c r="G6" s="419">
        <f>'[1]IAB'!G13</f>
        <v>1470</v>
      </c>
      <c r="H6" s="419">
        <f>'[1]IAB'!H13</f>
        <v>1510</v>
      </c>
      <c r="I6" s="421">
        <f>'[1]IAB'!I13</f>
        <v>2980</v>
      </c>
      <c r="J6" s="894">
        <f>'[1]IAB'!J13</f>
        <v>646.4199999999998</v>
      </c>
      <c r="K6" s="539">
        <f>'[1]IAB'!K13</f>
        <v>656.3</v>
      </c>
      <c r="L6" s="540">
        <f>'[1]IAB'!L13</f>
        <v>687.12</v>
      </c>
      <c r="M6" s="422">
        <f>'[1]IAB'!M13</f>
        <v>736.73</v>
      </c>
      <c r="N6" s="423">
        <f>'[1]IAB'!N13</f>
        <v>1302.72</v>
      </c>
      <c r="O6" s="423">
        <f>'[1]IAB'!O13</f>
        <v>1423.85</v>
      </c>
      <c r="P6" s="894">
        <f>'[1]IAB'!P13</f>
        <v>2727.15</v>
      </c>
      <c r="Q6" s="828">
        <f>'[1]IAB'!Q13</f>
        <v>639.79</v>
      </c>
      <c r="R6" s="829">
        <f>'[1]IAB'!R13</f>
        <v>632.3</v>
      </c>
      <c r="S6" s="830">
        <f>'[1]IAB'!S13</f>
        <v>603.5999999999999</v>
      </c>
      <c r="T6" s="829">
        <f>'[1]IAB'!T13</f>
        <v>627.5999999999999</v>
      </c>
      <c r="U6" s="831">
        <f>'[1]IAB'!U13</f>
        <v>1272.09</v>
      </c>
      <c r="V6" s="831">
        <f>'[1]IAB'!V13</f>
        <v>1231.1999999999998</v>
      </c>
      <c r="W6" s="831">
        <f>'[1]IAB'!W13</f>
        <v>2503.29</v>
      </c>
    </row>
    <row r="7" spans="1:23" ht="23.25" customHeight="1">
      <c r="A7" s="933" t="s">
        <v>83</v>
      </c>
      <c r="B7" s="979"/>
      <c r="C7" s="424">
        <f>'[1]ECB'!C13</f>
        <v>255</v>
      </c>
      <c r="D7" s="533">
        <f>'[1]ECB'!D13</f>
        <v>275</v>
      </c>
      <c r="E7" s="510">
        <f>'[1]ECB'!E13</f>
        <v>330</v>
      </c>
      <c r="F7" s="405">
        <f>'[1]ECB'!F13</f>
        <v>355</v>
      </c>
      <c r="G7" s="406">
        <f>'[1]ECB'!G13</f>
        <v>530</v>
      </c>
      <c r="H7" s="406">
        <f>'[1]ECB'!H13</f>
        <v>685</v>
      </c>
      <c r="I7" s="408">
        <f>'[1]ECB'!I13</f>
        <v>1215</v>
      </c>
      <c r="J7" s="412">
        <f>'[1]ECB'!J13</f>
        <v>225.89</v>
      </c>
      <c r="K7" s="541">
        <f>'[1]ECB'!K13</f>
        <v>233.35</v>
      </c>
      <c r="L7" s="518">
        <f>'[1]ECB'!L13</f>
        <v>260.93</v>
      </c>
      <c r="M7" s="410">
        <f>'[1]ECB'!M13</f>
        <v>256.82</v>
      </c>
      <c r="N7" s="411">
        <f>'[1]ECB'!N13</f>
        <v>459.24</v>
      </c>
      <c r="O7" s="411">
        <f>'[1]ECB'!O13</f>
        <v>517.75</v>
      </c>
      <c r="P7" s="412">
        <f>'[1]ECB'!P13</f>
        <v>976.99</v>
      </c>
      <c r="Q7" s="895">
        <f>'[1]ECB'!Q13</f>
        <v>248.33999999999997</v>
      </c>
      <c r="R7" s="896">
        <f>'[1]ECB'!R13</f>
        <v>251.3</v>
      </c>
      <c r="S7" s="843">
        <f>'[1]ECB'!S13</f>
        <v>260.9</v>
      </c>
      <c r="T7" s="896">
        <f>'[1]ECB'!T13</f>
        <v>250.72999999999996</v>
      </c>
      <c r="U7" s="871">
        <f>'[1]ECB'!U13</f>
        <v>499.64</v>
      </c>
      <c r="V7" s="871">
        <f>'[1]ECB'!V13</f>
        <v>511.62999999999994</v>
      </c>
      <c r="W7" s="871">
        <f>'[1]ECB'!W13</f>
        <v>1011.27</v>
      </c>
    </row>
    <row r="8" spans="1:23" ht="23.25" customHeight="1">
      <c r="A8" s="933" t="s">
        <v>84</v>
      </c>
      <c r="B8" s="979"/>
      <c r="C8" s="417">
        <f>'[1]AEC'!C13</f>
        <v>210</v>
      </c>
      <c r="D8" s="532">
        <f>'[1]AEC'!D13</f>
        <v>215</v>
      </c>
      <c r="E8" s="536">
        <f>'[1]AEC'!E13</f>
        <v>235</v>
      </c>
      <c r="F8" s="418">
        <f>'[1]AEC'!F13</f>
        <v>250</v>
      </c>
      <c r="G8" s="419">
        <f>'[1]AEC'!G13</f>
        <v>425</v>
      </c>
      <c r="H8" s="419">
        <f>'[1]AEC'!H13</f>
        <v>485</v>
      </c>
      <c r="I8" s="421">
        <f>'[1]AEC'!I13</f>
        <v>910</v>
      </c>
      <c r="J8" s="894">
        <f>'[1]AEC'!J13</f>
        <v>174.74</v>
      </c>
      <c r="K8" s="539">
        <f>'[1]AEC'!K13</f>
        <v>176.56</v>
      </c>
      <c r="L8" s="540">
        <f>'[1]AEC'!L13</f>
        <v>204.53</v>
      </c>
      <c r="M8" s="422">
        <f>'[1]AEC'!M13</f>
        <v>220.09999999999997</v>
      </c>
      <c r="N8" s="423">
        <f>'[1]AEC'!N13</f>
        <v>351.29999999999995</v>
      </c>
      <c r="O8" s="423">
        <f>'[1]AEC'!O13</f>
        <v>424.63</v>
      </c>
      <c r="P8" s="894">
        <f>'[1]AEC'!P13</f>
        <v>775.93</v>
      </c>
      <c r="Q8" s="838">
        <f>'[1]AEC'!Q13</f>
        <v>149.13</v>
      </c>
      <c r="R8" s="839">
        <f>'[1]AEC'!R13</f>
        <v>153</v>
      </c>
      <c r="S8" s="840">
        <f>'[1]AEC'!S13</f>
        <v>169.89999999999998</v>
      </c>
      <c r="T8" s="839">
        <f>'[1]AEC'!T13</f>
        <v>173.55</v>
      </c>
      <c r="U8" s="841">
        <f>'[1]AEC'!U13</f>
        <v>302.13</v>
      </c>
      <c r="V8" s="841">
        <f>'[1]AEC'!V13</f>
        <v>343.45</v>
      </c>
      <c r="W8" s="841">
        <f>'[1]AEC'!W13</f>
        <v>645.5799999999999</v>
      </c>
    </row>
    <row r="9" spans="1:23" ht="23.25" customHeight="1">
      <c r="A9" s="933" t="s">
        <v>85</v>
      </c>
      <c r="B9" s="979"/>
      <c r="C9" s="417">
        <f>'[1]SSB'!C13</f>
        <v>150</v>
      </c>
      <c r="D9" s="532">
        <f>'[1]SSB'!D13</f>
        <v>215</v>
      </c>
      <c r="E9" s="536">
        <f>'[1]SSB'!E13</f>
        <v>270</v>
      </c>
      <c r="F9" s="418">
        <f>'[1]SSB'!F13</f>
        <v>355</v>
      </c>
      <c r="G9" s="419">
        <f>'[1]SSB'!G13</f>
        <v>365</v>
      </c>
      <c r="H9" s="419">
        <f>'[1]SSB'!H13</f>
        <v>625</v>
      </c>
      <c r="I9" s="421">
        <f>'[1]SSB'!I13</f>
        <v>990</v>
      </c>
      <c r="J9" s="894">
        <f>'[1]SSB'!J13</f>
        <v>155.79</v>
      </c>
      <c r="K9" s="539">
        <f>'[1]SSB'!K13</f>
        <v>184.12</v>
      </c>
      <c r="L9" s="540">
        <f>'[1]SSB'!L13</f>
        <v>182.5</v>
      </c>
      <c r="M9" s="422">
        <f>'[1]SSB'!M13</f>
        <v>395.63</v>
      </c>
      <c r="N9" s="423">
        <f>'[1]SSB'!N13</f>
        <v>339.91</v>
      </c>
      <c r="O9" s="423">
        <f>'[1]SSB'!O13</f>
        <v>578.13</v>
      </c>
      <c r="P9" s="894">
        <f>'[1]SSB'!P13</f>
        <v>918.0400000000001</v>
      </c>
      <c r="Q9" s="838">
        <f>'[1]SSB'!Q13</f>
        <v>264.73</v>
      </c>
      <c r="R9" s="839">
        <f>'[1]SSB'!R13</f>
        <v>324</v>
      </c>
      <c r="S9" s="842">
        <f>'[1]SSB'!S13</f>
        <v>211.7</v>
      </c>
      <c r="T9" s="839">
        <f>'[1]SSB'!T13</f>
        <v>351.62</v>
      </c>
      <c r="U9" s="841">
        <f>'[1]SSB'!U13</f>
        <v>588.73</v>
      </c>
      <c r="V9" s="841">
        <f>'[1]SSB'!V13</f>
        <v>563.3199999999999</v>
      </c>
      <c r="W9" s="841">
        <f>'[1]SSB'!W13</f>
        <v>1152.05</v>
      </c>
    </row>
    <row r="10" spans="1:23" ht="23.25" customHeight="1">
      <c r="A10" s="933" t="s">
        <v>86</v>
      </c>
      <c r="B10" s="979"/>
      <c r="C10" s="417">
        <f>'[1]HCB'!C13</f>
        <v>150</v>
      </c>
      <c r="D10" s="532">
        <f>'[1]HCB'!D13</f>
        <v>160</v>
      </c>
      <c r="E10" s="536">
        <f>'[1]HCB'!E13</f>
        <v>180</v>
      </c>
      <c r="F10" s="418">
        <f>'[1]HCB'!F13</f>
        <v>175</v>
      </c>
      <c r="G10" s="419">
        <f>'[1]HCB'!G13</f>
        <v>310</v>
      </c>
      <c r="H10" s="419">
        <f>'[1]HCB'!H13</f>
        <v>355</v>
      </c>
      <c r="I10" s="421">
        <f>'[1]HCB'!I13</f>
        <v>665</v>
      </c>
      <c r="J10" s="894">
        <f>'[1]HCB'!J13</f>
        <v>123.95</v>
      </c>
      <c r="K10" s="539">
        <f>'[1]HCB'!K13</f>
        <v>151.55</v>
      </c>
      <c r="L10" s="540">
        <f>'[1]HCB'!L13</f>
        <v>173.14</v>
      </c>
      <c r="M10" s="422">
        <f>'[1]HCB'!M13</f>
        <v>162.26000000000002</v>
      </c>
      <c r="N10" s="423">
        <f>'[1]HCB'!N13</f>
        <v>275.5</v>
      </c>
      <c r="O10" s="423">
        <f>'[1]HCB'!O13</f>
        <v>335.4</v>
      </c>
      <c r="P10" s="894">
        <f>'[1]HCB'!P13</f>
        <v>610.9</v>
      </c>
      <c r="Q10" s="838">
        <f>'[1]HCB'!Q13</f>
        <v>123.77</v>
      </c>
      <c r="R10" s="839">
        <f>'[1]HCB'!R13</f>
        <v>115.2</v>
      </c>
      <c r="S10" s="843">
        <f>'[1]HCB'!S13</f>
        <v>146.9</v>
      </c>
      <c r="T10" s="839">
        <f>'[1]HCB'!T13</f>
        <v>119.96000000000001</v>
      </c>
      <c r="U10" s="841">
        <f>'[1]HCB'!U13</f>
        <v>238.97</v>
      </c>
      <c r="V10" s="841">
        <f>'[1]HCB'!V13</f>
        <v>266.86</v>
      </c>
      <c r="W10" s="841">
        <f>'[1]HCB'!W13</f>
        <v>505.83000000000004</v>
      </c>
    </row>
    <row r="11" spans="1:23" ht="23.25" customHeight="1" thickBot="1">
      <c r="A11" s="980" t="s">
        <v>88</v>
      </c>
      <c r="B11" s="981"/>
      <c r="C11" s="425">
        <f>'[1]その他'!C13</f>
        <v>50</v>
      </c>
      <c r="D11" s="534">
        <f>'[1]その他'!D13</f>
        <v>50</v>
      </c>
      <c r="E11" s="537">
        <f>'[1]その他'!E13</f>
        <v>75</v>
      </c>
      <c r="F11" s="426">
        <f>'[1]その他'!F13</f>
        <v>65</v>
      </c>
      <c r="G11" s="427">
        <f>'[1]その他'!G13</f>
        <v>100</v>
      </c>
      <c r="H11" s="427">
        <f>'[1]その他'!H13</f>
        <v>140</v>
      </c>
      <c r="I11" s="429">
        <f>'[1]その他'!I13</f>
        <v>240</v>
      </c>
      <c r="J11" s="430">
        <f>'[1]その他'!J13</f>
        <v>57.93</v>
      </c>
      <c r="K11" s="542">
        <f>'[1]その他'!K13</f>
        <v>67.02</v>
      </c>
      <c r="L11" s="543">
        <f>'[1]その他'!L13</f>
        <v>65.71</v>
      </c>
      <c r="M11" s="431">
        <f>'[1]その他'!M13</f>
        <v>68.72999999999999</v>
      </c>
      <c r="N11" s="432">
        <f>'[1]その他'!N13</f>
        <v>124.95</v>
      </c>
      <c r="O11" s="432">
        <f>'[1]その他'!O13</f>
        <v>134.44</v>
      </c>
      <c r="P11" s="430">
        <f>'[1]その他'!P13</f>
        <v>259.39</v>
      </c>
      <c r="Q11" s="834">
        <f>'[1]その他'!Q13</f>
        <v>53.54</v>
      </c>
      <c r="R11" s="835">
        <f>'[1]その他'!R13</f>
        <v>67.60000000000001</v>
      </c>
      <c r="S11" s="836">
        <f>'[1]その他'!S13</f>
        <v>80.4</v>
      </c>
      <c r="T11" s="835">
        <f>'[1]その他'!T13</f>
        <v>66.32000000000001</v>
      </c>
      <c r="U11" s="837">
        <f>'[1]その他'!U13</f>
        <v>121.14000000000001</v>
      </c>
      <c r="V11" s="837">
        <f>'[1]その他'!V13</f>
        <v>146.72000000000003</v>
      </c>
      <c r="W11" s="837">
        <f>'[1]その他'!W13</f>
        <v>267.86</v>
      </c>
    </row>
    <row r="12" spans="1:23" ht="23.25" customHeight="1" thickBot="1" thickTop="1">
      <c r="A12" s="982" t="s">
        <v>74</v>
      </c>
      <c r="B12" s="983"/>
      <c r="C12" s="433">
        <f aca="true" t="shared" si="0" ref="C12:P12">SUM(C6:C11)</f>
        <v>1550</v>
      </c>
      <c r="D12" s="535">
        <f t="shared" si="0"/>
        <v>1650</v>
      </c>
      <c r="E12" s="538">
        <f t="shared" si="0"/>
        <v>1845</v>
      </c>
      <c r="F12" s="434">
        <f t="shared" si="0"/>
        <v>1955</v>
      </c>
      <c r="G12" s="435">
        <f>SUM(G6:G11)</f>
        <v>3200</v>
      </c>
      <c r="H12" s="435">
        <f t="shared" si="0"/>
        <v>3800</v>
      </c>
      <c r="I12" s="437">
        <f t="shared" si="0"/>
        <v>7000</v>
      </c>
      <c r="J12" s="438">
        <f t="shared" si="0"/>
        <v>1384.7199999999998</v>
      </c>
      <c r="K12" s="544">
        <f t="shared" si="0"/>
        <v>1468.8999999999999</v>
      </c>
      <c r="L12" s="545">
        <f t="shared" si="0"/>
        <v>1573.9299999999998</v>
      </c>
      <c r="M12" s="439">
        <f t="shared" si="0"/>
        <v>1840.2699999999998</v>
      </c>
      <c r="N12" s="440">
        <f>SUM(N6:N11)</f>
        <v>2853.62</v>
      </c>
      <c r="O12" s="440">
        <f t="shared" si="0"/>
        <v>3414.2000000000003</v>
      </c>
      <c r="P12" s="438">
        <f t="shared" si="0"/>
        <v>6268.400000000001</v>
      </c>
      <c r="Q12" s="852">
        <f aca="true" t="shared" si="1" ref="Q12:W12">SUM(Q6:Q11)</f>
        <v>1479.2999999999997</v>
      </c>
      <c r="R12" s="853">
        <f t="shared" si="1"/>
        <v>1543.3999999999999</v>
      </c>
      <c r="S12" s="854">
        <f t="shared" si="1"/>
        <v>1473.4</v>
      </c>
      <c r="T12" s="853">
        <f t="shared" si="1"/>
        <v>1589.78</v>
      </c>
      <c r="U12" s="855">
        <f>SUM(U6:U11)</f>
        <v>3022.7</v>
      </c>
      <c r="V12" s="855">
        <f t="shared" si="1"/>
        <v>3063.1799999999994</v>
      </c>
      <c r="W12" s="855">
        <f t="shared" si="1"/>
        <v>6085.879999999999</v>
      </c>
    </row>
    <row r="13" spans="17:23" ht="17.25" customHeight="1" thickBot="1">
      <c r="Q13" s="148"/>
      <c r="R13" s="148"/>
      <c r="S13" s="148"/>
      <c r="T13" s="148"/>
      <c r="U13" s="148"/>
      <c r="V13" s="148"/>
      <c r="W13" s="149" t="s">
        <v>42</v>
      </c>
    </row>
    <row r="14" spans="8:23" ht="23.25" customHeight="1">
      <c r="H14" s="13"/>
      <c r="I14" s="307"/>
      <c r="J14" s="957" t="s">
        <v>247</v>
      </c>
      <c r="K14" s="958"/>
      <c r="L14" s="958"/>
      <c r="M14" s="958"/>
      <c r="N14" s="958"/>
      <c r="O14" s="958"/>
      <c r="P14" s="937"/>
      <c r="Q14" s="975" t="s">
        <v>245</v>
      </c>
      <c r="R14" s="976"/>
      <c r="S14" s="976"/>
      <c r="T14" s="976"/>
      <c r="U14" s="976"/>
      <c r="V14" s="976"/>
      <c r="W14" s="977"/>
    </row>
    <row r="15" spans="8:23" ht="23.25" customHeight="1" thickBot="1">
      <c r="H15" s="945" t="s">
        <v>89</v>
      </c>
      <c r="I15" s="986"/>
      <c r="J15" s="969"/>
      <c r="K15" s="970"/>
      <c r="L15" s="970"/>
      <c r="M15" s="970"/>
      <c r="N15" s="970"/>
      <c r="O15" s="970"/>
      <c r="P15" s="971"/>
      <c r="Q15" s="935"/>
      <c r="R15" s="955"/>
      <c r="S15" s="955"/>
      <c r="T15" s="955"/>
      <c r="U15" s="955"/>
      <c r="V15" s="955"/>
      <c r="W15" s="936"/>
    </row>
    <row r="16" spans="8:23" ht="23.25" customHeight="1" thickBot="1">
      <c r="H16" s="934" t="s">
        <v>90</v>
      </c>
      <c r="I16" s="932"/>
      <c r="J16" s="104" t="s">
        <v>44</v>
      </c>
      <c r="K16" s="497" t="s">
        <v>45</v>
      </c>
      <c r="L16" s="495" t="s">
        <v>47</v>
      </c>
      <c r="M16" s="496" t="s">
        <v>48</v>
      </c>
      <c r="N16" s="10" t="s">
        <v>46</v>
      </c>
      <c r="O16" s="10" t="s">
        <v>49</v>
      </c>
      <c r="P16" s="10" t="s">
        <v>50</v>
      </c>
      <c r="Q16" s="450" t="s">
        <v>44</v>
      </c>
      <c r="R16" s="501" t="s">
        <v>45</v>
      </c>
      <c r="S16" s="502" t="s">
        <v>47</v>
      </c>
      <c r="T16" s="503" t="s">
        <v>48</v>
      </c>
      <c r="U16" s="4" t="s">
        <v>46</v>
      </c>
      <c r="V16" s="4" t="s">
        <v>49</v>
      </c>
      <c r="W16" s="4" t="s">
        <v>50</v>
      </c>
    </row>
    <row r="17" spans="8:23" ht="23.25" customHeight="1" thickTop="1">
      <c r="H17" s="984" t="s">
        <v>91</v>
      </c>
      <c r="I17" s="985"/>
      <c r="J17" s="168">
        <f>C6/J6</f>
        <v>1.1370316512484147</v>
      </c>
      <c r="K17" s="169">
        <f>D6/K6</f>
        <v>1.1199146731677587</v>
      </c>
      <c r="L17" s="519">
        <f aca="true" t="shared" si="2" ref="J17:W23">E6/L6</f>
        <v>1.0987891489113983</v>
      </c>
      <c r="M17" s="169">
        <f t="shared" si="2"/>
        <v>1.0247987729561712</v>
      </c>
      <c r="N17" s="170">
        <f t="shared" si="2"/>
        <v>1.1284082535003683</v>
      </c>
      <c r="O17" s="170">
        <f t="shared" si="2"/>
        <v>1.0605049689222883</v>
      </c>
      <c r="P17" s="170">
        <f t="shared" si="2"/>
        <v>1.0927158388794163</v>
      </c>
      <c r="Q17" s="41">
        <f>J6/Q6</f>
        <v>1.0103627752856403</v>
      </c>
      <c r="R17" s="42">
        <f t="shared" si="2"/>
        <v>1.0379566661394908</v>
      </c>
      <c r="S17" s="525">
        <f t="shared" si="2"/>
        <v>1.1383697813121274</v>
      </c>
      <c r="T17" s="42">
        <f t="shared" si="2"/>
        <v>1.1738846398980245</v>
      </c>
      <c r="U17" s="43">
        <f t="shared" si="2"/>
        <v>1.024078485012853</v>
      </c>
      <c r="V17" s="43">
        <f t="shared" si="2"/>
        <v>1.1564733593242367</v>
      </c>
      <c r="W17" s="43">
        <f t="shared" si="2"/>
        <v>1.0894263149695003</v>
      </c>
    </row>
    <row r="18" spans="8:23" ht="23.25" customHeight="1">
      <c r="H18" s="933" t="s">
        <v>93</v>
      </c>
      <c r="I18" s="979"/>
      <c r="J18" s="174">
        <f t="shared" si="2"/>
        <v>1.1288680331134624</v>
      </c>
      <c r="K18" s="175">
        <f t="shared" si="2"/>
        <v>1.1784872509106492</v>
      </c>
      <c r="L18" s="521">
        <f t="shared" si="2"/>
        <v>1.2647070095427893</v>
      </c>
      <c r="M18" s="175">
        <f t="shared" si="2"/>
        <v>1.382291098824079</v>
      </c>
      <c r="N18" s="176">
        <f t="shared" si="2"/>
        <v>1.1540806549952094</v>
      </c>
      <c r="O18" s="176">
        <f t="shared" si="2"/>
        <v>1.3230323515210043</v>
      </c>
      <c r="P18" s="176">
        <f t="shared" si="2"/>
        <v>1.243615594837204</v>
      </c>
      <c r="Q18" s="47">
        <f t="shared" si="2"/>
        <v>0.9095997422887977</v>
      </c>
      <c r="R18" s="48">
        <f t="shared" si="2"/>
        <v>0.9285714285714285</v>
      </c>
      <c r="S18" s="527">
        <f t="shared" si="2"/>
        <v>1.0001149865848986</v>
      </c>
      <c r="T18" s="48">
        <f t="shared" si="2"/>
        <v>1.024289075898377</v>
      </c>
      <c r="U18" s="49">
        <f t="shared" si="2"/>
        <v>0.9191417820830998</v>
      </c>
      <c r="V18" s="49">
        <f t="shared" si="2"/>
        <v>1.0119617692473077</v>
      </c>
      <c r="W18" s="49">
        <f t="shared" si="2"/>
        <v>0.9661020301205415</v>
      </c>
    </row>
    <row r="19" spans="8:23" ht="23.25" customHeight="1">
      <c r="H19" s="933" t="s">
        <v>95</v>
      </c>
      <c r="I19" s="979"/>
      <c r="J19" s="174">
        <f t="shared" si="2"/>
        <v>1.2017855099004233</v>
      </c>
      <c r="K19" s="175">
        <f t="shared" si="2"/>
        <v>1.2177163570457634</v>
      </c>
      <c r="L19" s="521">
        <f t="shared" si="2"/>
        <v>1.1489757003862513</v>
      </c>
      <c r="M19" s="175">
        <f t="shared" si="2"/>
        <v>1.1358473421172197</v>
      </c>
      <c r="N19" s="176">
        <f t="shared" si="2"/>
        <v>1.20979220039852</v>
      </c>
      <c r="O19" s="176">
        <f t="shared" si="2"/>
        <v>1.1421708310764667</v>
      </c>
      <c r="P19" s="176">
        <f t="shared" si="2"/>
        <v>1.1727862049411675</v>
      </c>
      <c r="Q19" s="47">
        <f t="shared" si="2"/>
        <v>1.1717293636424597</v>
      </c>
      <c r="R19" s="48">
        <f t="shared" si="2"/>
        <v>1.1539869281045751</v>
      </c>
      <c r="S19" s="702">
        <f t="shared" si="2"/>
        <v>1.2038257798705123</v>
      </c>
      <c r="T19" s="48">
        <f t="shared" si="2"/>
        <v>1.2682224142898297</v>
      </c>
      <c r="U19" s="49">
        <f t="shared" si="2"/>
        <v>1.1627445139509482</v>
      </c>
      <c r="V19" s="49">
        <f t="shared" si="2"/>
        <v>1.2363662833017908</v>
      </c>
      <c r="W19" s="49">
        <f t="shared" si="2"/>
        <v>1.2019114594628086</v>
      </c>
    </row>
    <row r="20" spans="8:23" ht="23.25" customHeight="1">
      <c r="H20" s="933" t="s">
        <v>97</v>
      </c>
      <c r="I20" s="979"/>
      <c r="J20" s="174">
        <f t="shared" si="2"/>
        <v>0.9628345850182939</v>
      </c>
      <c r="K20" s="175">
        <f t="shared" si="2"/>
        <v>1.1677167064957636</v>
      </c>
      <c r="L20" s="521">
        <f t="shared" si="2"/>
        <v>1.4794520547945205</v>
      </c>
      <c r="M20" s="175">
        <f t="shared" si="2"/>
        <v>0.8973030356646362</v>
      </c>
      <c r="N20" s="176">
        <f t="shared" si="2"/>
        <v>1.0738136565561471</v>
      </c>
      <c r="O20" s="176">
        <f t="shared" si="2"/>
        <v>1.0810717312715132</v>
      </c>
      <c r="P20" s="176">
        <f t="shared" si="2"/>
        <v>1.078384384122696</v>
      </c>
      <c r="Q20" s="47">
        <f t="shared" si="2"/>
        <v>0.5884863823518302</v>
      </c>
      <c r="R20" s="48">
        <f t="shared" si="2"/>
        <v>0.5682716049382717</v>
      </c>
      <c r="S20" s="531">
        <f t="shared" si="2"/>
        <v>0.8620689655172414</v>
      </c>
      <c r="T20" s="48">
        <f t="shared" si="2"/>
        <v>1.1251635288095103</v>
      </c>
      <c r="U20" s="49">
        <f t="shared" si="2"/>
        <v>0.577361439029776</v>
      </c>
      <c r="V20" s="49">
        <f t="shared" si="2"/>
        <v>1.0262905630902508</v>
      </c>
      <c r="W20" s="49">
        <f t="shared" si="2"/>
        <v>0.796875135627794</v>
      </c>
    </row>
    <row r="21" spans="8:23" ht="23.25" customHeight="1">
      <c r="H21" s="933" t="s">
        <v>80</v>
      </c>
      <c r="I21" s="979"/>
      <c r="J21" s="174">
        <f t="shared" si="2"/>
        <v>1.210165389269867</v>
      </c>
      <c r="K21" s="175">
        <f t="shared" si="2"/>
        <v>1.0557571758495545</v>
      </c>
      <c r="L21" s="521">
        <f t="shared" si="2"/>
        <v>1.0396211158599977</v>
      </c>
      <c r="M21" s="175">
        <f t="shared" si="2"/>
        <v>1.0785159620362381</v>
      </c>
      <c r="N21" s="176">
        <f t="shared" si="2"/>
        <v>1.1252268602540836</v>
      </c>
      <c r="O21" s="176">
        <f t="shared" si="2"/>
        <v>1.0584376863446632</v>
      </c>
      <c r="P21" s="176">
        <f t="shared" si="2"/>
        <v>1.0885578654444263</v>
      </c>
      <c r="Q21" s="47">
        <f t="shared" si="2"/>
        <v>1.0014543104144786</v>
      </c>
      <c r="R21" s="48">
        <f t="shared" si="2"/>
        <v>1.3155381944444444</v>
      </c>
      <c r="S21" s="527">
        <f t="shared" si="2"/>
        <v>1.1786249149081005</v>
      </c>
      <c r="T21" s="48">
        <f t="shared" si="2"/>
        <v>1.3526175391797266</v>
      </c>
      <c r="U21" s="49">
        <f t="shared" si="2"/>
        <v>1.1528643762815416</v>
      </c>
      <c r="V21" s="49">
        <f t="shared" si="2"/>
        <v>1.2568387918758899</v>
      </c>
      <c r="W21" s="49">
        <f t="shared" si="2"/>
        <v>1.2077180080264118</v>
      </c>
    </row>
    <row r="22" spans="8:23" ht="23.25" customHeight="1" thickBot="1">
      <c r="H22" s="980" t="s">
        <v>99</v>
      </c>
      <c r="I22" s="981"/>
      <c r="J22" s="177">
        <f t="shared" si="2"/>
        <v>0.8631106507854307</v>
      </c>
      <c r="K22" s="178">
        <f t="shared" si="2"/>
        <v>0.7460459564309162</v>
      </c>
      <c r="L22" s="522">
        <f t="shared" si="2"/>
        <v>1.1413787855729722</v>
      </c>
      <c r="M22" s="178">
        <f t="shared" si="2"/>
        <v>0.9457296668121636</v>
      </c>
      <c r="N22" s="179">
        <f t="shared" si="2"/>
        <v>0.8003201280512204</v>
      </c>
      <c r="O22" s="179">
        <f t="shared" si="2"/>
        <v>1.0413567390657543</v>
      </c>
      <c r="P22" s="179">
        <f t="shared" si="2"/>
        <v>0.9252476965187556</v>
      </c>
      <c r="Q22" s="50">
        <f t="shared" si="2"/>
        <v>1.0819947702652222</v>
      </c>
      <c r="R22" s="51">
        <f t="shared" si="2"/>
        <v>0.9914201183431951</v>
      </c>
      <c r="S22" s="528">
        <f t="shared" si="2"/>
        <v>0.8172885572139302</v>
      </c>
      <c r="T22" s="51">
        <f t="shared" si="2"/>
        <v>1.0363389626055486</v>
      </c>
      <c r="U22" s="52">
        <f t="shared" si="2"/>
        <v>1.0314512134720157</v>
      </c>
      <c r="V22" s="52">
        <f t="shared" si="2"/>
        <v>0.9163031624863684</v>
      </c>
      <c r="W22" s="52">
        <f t="shared" si="2"/>
        <v>0.968379003957291</v>
      </c>
    </row>
    <row r="23" spans="8:23" ht="23.25" customHeight="1" thickBot="1" thickTop="1">
      <c r="H23" s="982" t="s">
        <v>81</v>
      </c>
      <c r="I23" s="983"/>
      <c r="J23" s="180">
        <f t="shared" si="2"/>
        <v>1.1193598705875558</v>
      </c>
      <c r="K23" s="181">
        <f t="shared" si="2"/>
        <v>1.1232895363877733</v>
      </c>
      <c r="L23" s="523">
        <f t="shared" si="2"/>
        <v>1.1722249401180487</v>
      </c>
      <c r="M23" s="181">
        <f t="shared" si="2"/>
        <v>1.0623441125487023</v>
      </c>
      <c r="N23" s="182">
        <f t="shared" si="2"/>
        <v>1.1213826648257301</v>
      </c>
      <c r="O23" s="182">
        <f t="shared" si="2"/>
        <v>1.1129986526858413</v>
      </c>
      <c r="P23" s="182">
        <f t="shared" si="2"/>
        <v>1.1167123986982324</v>
      </c>
      <c r="Q23" s="53">
        <f t="shared" si="2"/>
        <v>0.9360643547623877</v>
      </c>
      <c r="R23" s="54">
        <f t="shared" si="2"/>
        <v>0.9517299468705456</v>
      </c>
      <c r="S23" s="529">
        <f t="shared" si="2"/>
        <v>1.0682299443464094</v>
      </c>
      <c r="T23" s="54">
        <f t="shared" si="2"/>
        <v>1.1575626816289044</v>
      </c>
      <c r="U23" s="55">
        <f t="shared" si="2"/>
        <v>0.9440632547060576</v>
      </c>
      <c r="V23" s="55">
        <f t="shared" si="2"/>
        <v>1.1145933311134184</v>
      </c>
      <c r="W23" s="55">
        <f t="shared" si="2"/>
        <v>1.0299907326467168</v>
      </c>
    </row>
    <row r="24" spans="3:23" ht="16.5" customHeight="1" thickBot="1">
      <c r="C24" s="36"/>
      <c r="D24" s="36"/>
      <c r="E24" s="36"/>
      <c r="F24" s="36"/>
      <c r="G24" s="36"/>
      <c r="H24" s="36"/>
      <c r="I24" s="36"/>
      <c r="J24" s="36"/>
      <c r="K24" s="36"/>
      <c r="L24" s="36"/>
      <c r="M24" s="36"/>
      <c r="N24" s="36"/>
      <c r="O24" s="36"/>
      <c r="P24" s="36"/>
      <c r="Q24" s="36"/>
      <c r="R24" s="36"/>
      <c r="S24" s="36"/>
      <c r="T24" s="36"/>
      <c r="U24" s="36"/>
      <c r="V24" s="97"/>
      <c r="W24" s="97" t="s">
        <v>155</v>
      </c>
    </row>
    <row r="25" spans="1:23" ht="16.5" customHeight="1">
      <c r="A25" s="13"/>
      <c r="B25" s="38"/>
      <c r="C25" s="963" t="s">
        <v>243</v>
      </c>
      <c r="D25" s="964"/>
      <c r="E25" s="964"/>
      <c r="F25" s="964"/>
      <c r="G25" s="964"/>
      <c r="H25" s="964"/>
      <c r="I25" s="965"/>
      <c r="J25" s="957" t="s">
        <v>244</v>
      </c>
      <c r="K25" s="958"/>
      <c r="L25" s="958"/>
      <c r="M25" s="958"/>
      <c r="N25" s="958"/>
      <c r="O25" s="958"/>
      <c r="P25" s="959"/>
      <c r="Q25" s="951" t="s">
        <v>246</v>
      </c>
      <c r="R25" s="951"/>
      <c r="S25" s="951"/>
      <c r="T25" s="951"/>
      <c r="U25" s="951"/>
      <c r="V25" s="951"/>
      <c r="W25" s="952"/>
    </row>
    <row r="26" spans="1:23" ht="15.75" customHeight="1">
      <c r="A26" s="945" t="s">
        <v>100</v>
      </c>
      <c r="B26" s="946"/>
      <c r="C26" s="966" t="s">
        <v>201</v>
      </c>
      <c r="D26" s="967"/>
      <c r="E26" s="967"/>
      <c r="F26" s="967"/>
      <c r="G26" s="967"/>
      <c r="H26" s="967"/>
      <c r="I26" s="968"/>
      <c r="J26" s="960" t="s">
        <v>40</v>
      </c>
      <c r="K26" s="961"/>
      <c r="L26" s="961"/>
      <c r="M26" s="961"/>
      <c r="N26" s="961"/>
      <c r="O26" s="961"/>
      <c r="P26" s="962"/>
      <c r="Q26" s="955" t="s">
        <v>40</v>
      </c>
      <c r="R26" s="955"/>
      <c r="S26" s="955"/>
      <c r="T26" s="955"/>
      <c r="U26" s="955"/>
      <c r="V26" s="955"/>
      <c r="W26" s="956"/>
    </row>
    <row r="27" spans="1:23" ht="9.75" customHeight="1" thickBot="1">
      <c r="A27" s="284"/>
      <c r="B27" s="285"/>
      <c r="C27" s="157"/>
      <c r="D27" s="158"/>
      <c r="E27" s="158"/>
      <c r="F27" s="158"/>
      <c r="G27" s="155"/>
      <c r="H27" s="155"/>
      <c r="I27" s="156"/>
      <c r="J27" s="8"/>
      <c r="K27" s="9"/>
      <c r="L27" s="7"/>
      <c r="M27" s="9"/>
      <c r="N27" s="9"/>
      <c r="O27" s="7"/>
      <c r="P27" s="19"/>
      <c r="Q27" s="972"/>
      <c r="R27" s="972"/>
      <c r="S27" s="973"/>
      <c r="T27" s="972"/>
      <c r="U27" s="972"/>
      <c r="V27" s="973"/>
      <c r="W27" s="974"/>
    </row>
    <row r="28" spans="1:23" ht="21" customHeight="1" thickBot="1">
      <c r="A28" s="934" t="s">
        <v>102</v>
      </c>
      <c r="B28" s="987"/>
      <c r="C28" s="159" t="s">
        <v>194</v>
      </c>
      <c r="D28" s="489" t="s">
        <v>195</v>
      </c>
      <c r="E28" s="489" t="s">
        <v>196</v>
      </c>
      <c r="F28" s="160" t="s">
        <v>197</v>
      </c>
      <c r="G28" s="161" t="s">
        <v>198</v>
      </c>
      <c r="H28" s="161" t="s">
        <v>199</v>
      </c>
      <c r="I28" s="162" t="s">
        <v>200</v>
      </c>
      <c r="J28" s="104" t="s">
        <v>185</v>
      </c>
      <c r="K28" s="95" t="s">
        <v>186</v>
      </c>
      <c r="L28" s="497" t="s">
        <v>187</v>
      </c>
      <c r="M28" s="95" t="s">
        <v>188</v>
      </c>
      <c r="N28" s="10" t="s">
        <v>189</v>
      </c>
      <c r="O28" s="10" t="s">
        <v>190</v>
      </c>
      <c r="P28" s="96" t="s">
        <v>191</v>
      </c>
      <c r="Q28" s="450" t="s">
        <v>185</v>
      </c>
      <c r="R28" s="3" t="s">
        <v>186</v>
      </c>
      <c r="S28" s="501" t="s">
        <v>187</v>
      </c>
      <c r="T28" s="3" t="s">
        <v>188</v>
      </c>
      <c r="U28" s="4" t="s">
        <v>189</v>
      </c>
      <c r="V28" s="4" t="s">
        <v>190</v>
      </c>
      <c r="W28" s="451" t="s">
        <v>191</v>
      </c>
    </row>
    <row r="29" spans="1:23" ht="23.25" customHeight="1" thickTop="1">
      <c r="A29" s="984" t="s">
        <v>51</v>
      </c>
      <c r="B29" s="985"/>
      <c r="C29" s="197">
        <f>C6/C$12</f>
        <v>0.47419354838709676</v>
      </c>
      <c r="D29" s="189">
        <f>D6/D$12</f>
        <v>0.44545454545454544</v>
      </c>
      <c r="E29" s="728">
        <f>E6/E$12</f>
        <v>0.4092140921409214</v>
      </c>
      <c r="F29" s="189">
        <f>F6/F$12</f>
        <v>0.38618925831202044</v>
      </c>
      <c r="G29" s="190">
        <f aca="true" t="shared" si="3" ref="G29:G35">G6/G$12</f>
        <v>0.459375</v>
      </c>
      <c r="H29" s="190">
        <f>H6/H$12</f>
        <v>0.3973684210526316</v>
      </c>
      <c r="I29" s="198">
        <f>I6/I$12</f>
        <v>0.4257142857142857</v>
      </c>
      <c r="J29" s="729">
        <f>J6/J$12</f>
        <v>0.4668236177711017</v>
      </c>
      <c r="K29" s="140">
        <f aca="true" t="shared" si="4" ref="K29:P29">K6/K$12</f>
        <v>0.4467969228674518</v>
      </c>
      <c r="L29" s="729">
        <f t="shared" si="4"/>
        <v>0.4365632524953461</v>
      </c>
      <c r="M29" s="140">
        <f t="shared" si="4"/>
        <v>0.4003379938813327</v>
      </c>
      <c r="N29" s="141">
        <f>N6/N$12</f>
        <v>0.45651488285055475</v>
      </c>
      <c r="O29" s="141">
        <f t="shared" si="4"/>
        <v>0.4170376662175619</v>
      </c>
      <c r="P29" s="729">
        <f t="shared" si="4"/>
        <v>0.4350631740156978</v>
      </c>
      <c r="Q29" s="730">
        <f>Q6/Q$12</f>
        <v>0.4324950990333266</v>
      </c>
      <c r="R29" s="731">
        <f>R6/R$12</f>
        <v>0.4096799274329403</v>
      </c>
      <c r="S29" s="732">
        <f>S6/S$12</f>
        <v>0.4096647210533459</v>
      </c>
      <c r="T29" s="731">
        <f>T6/T$12</f>
        <v>0.39477160361811064</v>
      </c>
      <c r="U29" s="733">
        <f aca="true" t="shared" si="5" ref="U29:U35">U6/U$12</f>
        <v>0.42084560161445067</v>
      </c>
      <c r="V29" s="733">
        <f>V6/V$12</f>
        <v>0.40193524376628215</v>
      </c>
      <c r="W29" s="734">
        <f>W6/W$12</f>
        <v>0.41132753192636073</v>
      </c>
    </row>
    <row r="30" spans="1:23" ht="23.25" customHeight="1">
      <c r="A30" s="933" t="s">
        <v>92</v>
      </c>
      <c r="B30" s="979"/>
      <c r="C30" s="199">
        <f>C7/C$12</f>
        <v>0.16451612903225807</v>
      </c>
      <c r="D30" s="191">
        <f aca="true" t="shared" si="6" ref="D30:W35">D7/D$12</f>
        <v>0.16666666666666666</v>
      </c>
      <c r="E30" s="735">
        <f>E7/E$12</f>
        <v>0.17886178861788618</v>
      </c>
      <c r="F30" s="191">
        <f t="shared" si="6"/>
        <v>0.1815856777493606</v>
      </c>
      <c r="G30" s="192">
        <f t="shared" si="3"/>
        <v>0.165625</v>
      </c>
      <c r="H30" s="192">
        <f t="shared" si="6"/>
        <v>0.18026315789473685</v>
      </c>
      <c r="I30" s="200">
        <f t="shared" si="6"/>
        <v>0.17357142857142857</v>
      </c>
      <c r="J30" s="736">
        <f t="shared" si="6"/>
        <v>0.16313045236582127</v>
      </c>
      <c r="K30" s="131">
        <f t="shared" si="6"/>
        <v>0.15886037170671932</v>
      </c>
      <c r="L30" s="736">
        <f t="shared" si="6"/>
        <v>0.1657824680894322</v>
      </c>
      <c r="M30" s="131">
        <f t="shared" si="6"/>
        <v>0.1395556086878556</v>
      </c>
      <c r="N30" s="132">
        <f t="shared" si="6"/>
        <v>0.1609324296858026</v>
      </c>
      <c r="O30" s="132">
        <f t="shared" si="6"/>
        <v>0.15164606642844589</v>
      </c>
      <c r="P30" s="736">
        <f t="shared" si="6"/>
        <v>0.15585954948631228</v>
      </c>
      <c r="Q30" s="737">
        <f t="shared" si="6"/>
        <v>0.16787669843845063</v>
      </c>
      <c r="R30" s="64">
        <f t="shared" si="6"/>
        <v>0.1628223402876766</v>
      </c>
      <c r="S30" s="551">
        <f t="shared" si="6"/>
        <v>0.17707343559114969</v>
      </c>
      <c r="T30" s="64">
        <f t="shared" si="6"/>
        <v>0.157713645913271</v>
      </c>
      <c r="U30" s="65">
        <f t="shared" si="5"/>
        <v>0.16529592748205246</v>
      </c>
      <c r="V30" s="65">
        <f t="shared" si="6"/>
        <v>0.1670257706044046</v>
      </c>
      <c r="W30" s="738">
        <f t="shared" si="6"/>
        <v>0.16616660203618872</v>
      </c>
    </row>
    <row r="31" spans="1:23" ht="21.75" customHeight="1">
      <c r="A31" s="933" t="s">
        <v>94</v>
      </c>
      <c r="B31" s="979"/>
      <c r="C31" s="197">
        <f>C8/C$12</f>
        <v>0.13548387096774195</v>
      </c>
      <c r="D31" s="189">
        <f t="shared" si="6"/>
        <v>0.1303030303030303</v>
      </c>
      <c r="E31" s="728">
        <f>E8/E$12</f>
        <v>0.12737127371273713</v>
      </c>
      <c r="F31" s="189">
        <f t="shared" si="6"/>
        <v>0.1278772378516624</v>
      </c>
      <c r="G31" s="190">
        <f t="shared" si="3"/>
        <v>0.1328125</v>
      </c>
      <c r="H31" s="190">
        <f t="shared" si="6"/>
        <v>0.12763157894736843</v>
      </c>
      <c r="I31" s="198">
        <f t="shared" si="6"/>
        <v>0.13</v>
      </c>
      <c r="J31" s="729">
        <f t="shared" si="6"/>
        <v>0.12619157663643193</v>
      </c>
      <c r="K31" s="140">
        <f t="shared" si="6"/>
        <v>0.12019878820886379</v>
      </c>
      <c r="L31" s="729">
        <f t="shared" si="6"/>
        <v>0.12994860000127073</v>
      </c>
      <c r="M31" s="140">
        <f t="shared" si="6"/>
        <v>0.11960201492172344</v>
      </c>
      <c r="N31" s="141">
        <f t="shared" si="6"/>
        <v>0.12310679067289967</v>
      </c>
      <c r="O31" s="141">
        <f t="shared" si="6"/>
        <v>0.12437174154999706</v>
      </c>
      <c r="P31" s="729">
        <f t="shared" si="6"/>
        <v>0.12378437878884561</v>
      </c>
      <c r="Q31" s="739">
        <f t="shared" si="6"/>
        <v>0.10081119448387753</v>
      </c>
      <c r="R31" s="60">
        <f t="shared" si="6"/>
        <v>0.09913178696384606</v>
      </c>
      <c r="S31" s="550">
        <f t="shared" si="6"/>
        <v>0.11531152436541331</v>
      </c>
      <c r="T31" s="60">
        <f t="shared" si="6"/>
        <v>0.10916604813244601</v>
      </c>
      <c r="U31" s="61">
        <f t="shared" si="5"/>
        <v>0.09995368379263572</v>
      </c>
      <c r="V31" s="61">
        <f t="shared" si="6"/>
        <v>0.11212204310553087</v>
      </c>
      <c r="W31" s="740">
        <f t="shared" si="6"/>
        <v>0.10607833213931264</v>
      </c>
    </row>
    <row r="32" spans="1:23" ht="23.25" customHeight="1">
      <c r="A32" s="933" t="s">
        <v>96</v>
      </c>
      <c r="B32" s="979"/>
      <c r="C32" s="197">
        <f>C9/C$12</f>
        <v>0.0967741935483871</v>
      </c>
      <c r="D32" s="189">
        <f t="shared" si="6"/>
        <v>0.1303030303030303</v>
      </c>
      <c r="E32" s="728">
        <f>E9/E$12</f>
        <v>0.14634146341463414</v>
      </c>
      <c r="F32" s="189">
        <f t="shared" si="6"/>
        <v>0.1815856777493606</v>
      </c>
      <c r="G32" s="190">
        <f t="shared" si="3"/>
        <v>0.1140625</v>
      </c>
      <c r="H32" s="190">
        <f t="shared" si="6"/>
        <v>0.16447368421052633</v>
      </c>
      <c r="I32" s="198">
        <f t="shared" si="6"/>
        <v>0.14142857142857143</v>
      </c>
      <c r="J32" s="729">
        <f t="shared" si="6"/>
        <v>0.11250649950892601</v>
      </c>
      <c r="K32" s="140">
        <f t="shared" si="6"/>
        <v>0.1253454966301314</v>
      </c>
      <c r="L32" s="729">
        <f>L9/L$12</f>
        <v>0.11595178946967147</v>
      </c>
      <c r="M32" s="140">
        <f>M9/M$12</f>
        <v>0.2149847576714287</v>
      </c>
      <c r="N32" s="141">
        <f>N9/N$12</f>
        <v>0.11911536925028561</v>
      </c>
      <c r="O32" s="141">
        <f>O9/O$12</f>
        <v>0.16933102923085933</v>
      </c>
      <c r="P32" s="729">
        <f>P9/P$12</f>
        <v>0.14645523578584646</v>
      </c>
      <c r="Q32" s="739">
        <f t="shared" si="6"/>
        <v>0.17895626309741097</v>
      </c>
      <c r="R32" s="60">
        <f t="shared" si="6"/>
        <v>0.20992613709990932</v>
      </c>
      <c r="S32" s="741">
        <f t="shared" si="6"/>
        <v>0.14368128138998235</v>
      </c>
      <c r="T32" s="60">
        <f t="shared" si="6"/>
        <v>0.22117525695379237</v>
      </c>
      <c r="U32" s="61">
        <f t="shared" si="5"/>
        <v>0.19476957686836274</v>
      </c>
      <c r="V32" s="61">
        <f t="shared" si="6"/>
        <v>0.18390039109683404</v>
      </c>
      <c r="W32" s="740">
        <f t="shared" si="6"/>
        <v>0.18929883599413727</v>
      </c>
    </row>
    <row r="33" spans="1:23" ht="23.25" customHeight="1">
      <c r="A33" s="933" t="s">
        <v>98</v>
      </c>
      <c r="B33" s="979"/>
      <c r="C33" s="197">
        <f>C10/C$12</f>
        <v>0.0967741935483871</v>
      </c>
      <c r="D33" s="189">
        <f t="shared" si="6"/>
        <v>0.09696969696969697</v>
      </c>
      <c r="E33" s="728">
        <f>E10/E$12</f>
        <v>0.0975609756097561</v>
      </c>
      <c r="F33" s="189">
        <f t="shared" si="6"/>
        <v>0.08951406649616368</v>
      </c>
      <c r="G33" s="190">
        <f t="shared" si="3"/>
        <v>0.096875</v>
      </c>
      <c r="H33" s="190">
        <f t="shared" si="6"/>
        <v>0.09342105263157895</v>
      </c>
      <c r="I33" s="198">
        <f t="shared" si="6"/>
        <v>0.095</v>
      </c>
      <c r="J33" s="729">
        <f t="shared" si="6"/>
        <v>0.08951268126408228</v>
      </c>
      <c r="K33" s="140">
        <f t="shared" si="6"/>
        <v>0.10317244196337397</v>
      </c>
      <c r="L33" s="729">
        <f t="shared" si="6"/>
        <v>0.11000489221248722</v>
      </c>
      <c r="M33" s="140">
        <f t="shared" si="6"/>
        <v>0.08817184434892708</v>
      </c>
      <c r="N33" s="141">
        <f>N10/N$12</f>
        <v>0.0965440387998402</v>
      </c>
      <c r="O33" s="141">
        <f t="shared" si="6"/>
        <v>0.09823677581863978</v>
      </c>
      <c r="P33" s="729">
        <f t="shared" si="6"/>
        <v>0.09745708633782144</v>
      </c>
      <c r="Q33" s="739">
        <f t="shared" si="6"/>
        <v>0.08366795105793282</v>
      </c>
      <c r="R33" s="60">
        <f t="shared" si="6"/>
        <v>0.07464040430218997</v>
      </c>
      <c r="S33" s="551">
        <f t="shared" si="6"/>
        <v>0.09970137097868874</v>
      </c>
      <c r="T33" s="60">
        <f t="shared" si="6"/>
        <v>0.0754569814691341</v>
      </c>
      <c r="U33" s="61">
        <f t="shared" si="5"/>
        <v>0.07905845767029478</v>
      </c>
      <c r="V33" s="61">
        <f t="shared" si="6"/>
        <v>0.0871186152952161</v>
      </c>
      <c r="W33" s="740">
        <f t="shared" si="6"/>
        <v>0.08311534239912718</v>
      </c>
    </row>
    <row r="34" spans="1:23" ht="23.25" customHeight="1" thickBot="1">
      <c r="A34" s="980" t="s">
        <v>87</v>
      </c>
      <c r="B34" s="981"/>
      <c r="C34" s="201">
        <f>C11/C$12</f>
        <v>0.03225806451612903</v>
      </c>
      <c r="D34" s="193">
        <f>D11/D$12</f>
        <v>0.030303030303030304</v>
      </c>
      <c r="E34" s="742">
        <f>E11/E$12</f>
        <v>0.04065040650406504</v>
      </c>
      <c r="F34" s="193">
        <f>F11/F$12</f>
        <v>0.03324808184143223</v>
      </c>
      <c r="G34" s="194">
        <f t="shared" si="3"/>
        <v>0.03125</v>
      </c>
      <c r="H34" s="194">
        <f>H11/H$12</f>
        <v>0.03684210526315789</v>
      </c>
      <c r="I34" s="202">
        <f>I11/I$12</f>
        <v>0.03428571428571429</v>
      </c>
      <c r="J34" s="743">
        <f t="shared" si="6"/>
        <v>0.04183517245363684</v>
      </c>
      <c r="K34" s="144">
        <f t="shared" si="6"/>
        <v>0.04562597862345973</v>
      </c>
      <c r="L34" s="743">
        <f t="shared" si="6"/>
        <v>0.041748997731792394</v>
      </c>
      <c r="M34" s="144">
        <f t="shared" si="6"/>
        <v>0.03734778048873263</v>
      </c>
      <c r="N34" s="145">
        <f>N11/N$12</f>
        <v>0.043786488740617184</v>
      </c>
      <c r="O34" s="145">
        <f t="shared" si="6"/>
        <v>0.03937672075449593</v>
      </c>
      <c r="P34" s="743">
        <f t="shared" si="6"/>
        <v>0.04138057558547635</v>
      </c>
      <c r="Q34" s="744">
        <f t="shared" si="6"/>
        <v>0.03619279388900156</v>
      </c>
      <c r="R34" s="58">
        <f t="shared" si="6"/>
        <v>0.043799403913437875</v>
      </c>
      <c r="S34" s="552">
        <f t="shared" si="6"/>
        <v>0.05456766662141985</v>
      </c>
      <c r="T34" s="58">
        <f t="shared" si="6"/>
        <v>0.04171646391324586</v>
      </c>
      <c r="U34" s="59">
        <f t="shared" si="5"/>
        <v>0.04007675257220367</v>
      </c>
      <c r="V34" s="59">
        <f t="shared" si="6"/>
        <v>0.0478979361317324</v>
      </c>
      <c r="W34" s="928">
        <v>0.045</v>
      </c>
    </row>
    <row r="35" spans="1:23" ht="23.25" customHeight="1" thickBot="1" thickTop="1">
      <c r="A35" s="982" t="s">
        <v>60</v>
      </c>
      <c r="B35" s="983"/>
      <c r="C35" s="203">
        <f aca="true" t="shared" si="7" ref="C35:I35">C12/C$12</f>
        <v>1</v>
      </c>
      <c r="D35" s="195">
        <f t="shared" si="7"/>
        <v>1</v>
      </c>
      <c r="E35" s="745">
        <f t="shared" si="7"/>
        <v>1</v>
      </c>
      <c r="F35" s="195">
        <f t="shared" si="7"/>
        <v>1</v>
      </c>
      <c r="G35" s="196">
        <f t="shared" si="3"/>
        <v>1</v>
      </c>
      <c r="H35" s="196">
        <f t="shared" si="7"/>
        <v>1</v>
      </c>
      <c r="I35" s="204">
        <f t="shared" si="7"/>
        <v>1</v>
      </c>
      <c r="J35" s="746">
        <f t="shared" si="6"/>
        <v>1</v>
      </c>
      <c r="K35" s="146">
        <f t="shared" si="6"/>
        <v>1</v>
      </c>
      <c r="L35" s="746">
        <f t="shared" si="6"/>
        <v>1</v>
      </c>
      <c r="M35" s="146">
        <f t="shared" si="6"/>
        <v>1</v>
      </c>
      <c r="N35" s="147">
        <f>N12/N$12</f>
        <v>1</v>
      </c>
      <c r="O35" s="147">
        <f t="shared" si="6"/>
        <v>1</v>
      </c>
      <c r="P35" s="746">
        <f t="shared" si="6"/>
        <v>1</v>
      </c>
      <c r="Q35" s="747">
        <f t="shared" si="6"/>
        <v>1</v>
      </c>
      <c r="R35" s="62">
        <f t="shared" si="6"/>
        <v>1</v>
      </c>
      <c r="S35" s="553">
        <f t="shared" si="6"/>
        <v>1</v>
      </c>
      <c r="T35" s="62">
        <f t="shared" si="6"/>
        <v>1</v>
      </c>
      <c r="U35" s="63">
        <f t="shared" si="5"/>
        <v>1</v>
      </c>
      <c r="V35" s="63">
        <f t="shared" si="6"/>
        <v>1</v>
      </c>
      <c r="W35" s="63">
        <f t="shared" si="6"/>
        <v>1</v>
      </c>
    </row>
  </sheetData>
  <mergeCells count="45">
    <mergeCell ref="H22:I22"/>
    <mergeCell ref="H23:I23"/>
    <mergeCell ref="H18:I18"/>
    <mergeCell ref="H19:I19"/>
    <mergeCell ref="H20:I20"/>
    <mergeCell ref="H21:I21"/>
    <mergeCell ref="A35:B35"/>
    <mergeCell ref="A31:B31"/>
    <mergeCell ref="A32:B32"/>
    <mergeCell ref="A33:B33"/>
    <mergeCell ref="A34:B34"/>
    <mergeCell ref="Q27:W27"/>
    <mergeCell ref="A28:B28"/>
    <mergeCell ref="A29:B29"/>
    <mergeCell ref="A30:B30"/>
    <mergeCell ref="Q25:W25"/>
    <mergeCell ref="A26:B26"/>
    <mergeCell ref="Q26:W26"/>
    <mergeCell ref="C25:I25"/>
    <mergeCell ref="C26:I26"/>
    <mergeCell ref="J25:P25"/>
    <mergeCell ref="J26:P26"/>
    <mergeCell ref="A6:B6"/>
    <mergeCell ref="A7:B7"/>
    <mergeCell ref="A8:B8"/>
    <mergeCell ref="A9:B9"/>
    <mergeCell ref="A10:B10"/>
    <mergeCell ref="A11:B11"/>
    <mergeCell ref="A12:B12"/>
    <mergeCell ref="H17:I17"/>
    <mergeCell ref="H15:I15"/>
    <mergeCell ref="Q15:W15"/>
    <mergeCell ref="H16:I16"/>
    <mergeCell ref="Q4:W4"/>
    <mergeCell ref="Q14:W14"/>
    <mergeCell ref="J15:P15"/>
    <mergeCell ref="J14:P14"/>
    <mergeCell ref="A5:B5"/>
    <mergeCell ref="Q2:W2"/>
    <mergeCell ref="A3:B3"/>
    <mergeCell ref="Q3:W3"/>
    <mergeCell ref="C2:I2"/>
    <mergeCell ref="C3:I3"/>
    <mergeCell ref="J2:P2"/>
    <mergeCell ref="J3:P3"/>
  </mergeCells>
  <printOptions/>
  <pageMargins left="0.75" right="0.2" top="0.72" bottom="0.62" header="0.512" footer="0.512"/>
  <pageSetup horizontalDpi="600" verticalDpi="600" orientation="landscape" paperSize="9" scale="70"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940133</dc:creator>
  <cp:keywords/>
  <dc:description/>
  <cp:lastModifiedBy>OMRON</cp:lastModifiedBy>
  <cp:lastPrinted>2006-04-28T04:52:18Z</cp:lastPrinted>
  <dcterms:created xsi:type="dcterms:W3CDTF">2004-07-14T08:18:12Z</dcterms:created>
  <dcterms:modified xsi:type="dcterms:W3CDTF">2006-05-11T00:32:56Z</dcterms:modified>
  <cp:category/>
  <cp:version/>
  <cp:contentType/>
  <cp:contentStatus/>
</cp:coreProperties>
</file>