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50" yWindow="65521" windowWidth="13365" windowHeight="7965" tabRatio="930" activeTab="0"/>
  </bookViews>
  <sheets>
    <sheet name="index" sheetId="1" r:id="rId1"/>
    <sheet name="total" sheetId="2" r:id="rId2"/>
    <sheet name="IAB" sheetId="3" r:id="rId3"/>
    <sheet name="ECB" sheetId="4" r:id="rId4"/>
    <sheet name="AEC" sheetId="5" r:id="rId5"/>
    <sheet name="SSB" sheetId="6" r:id="rId6"/>
    <sheet name="HCB" sheetId="7" r:id="rId7"/>
    <sheet name="Other" sheetId="8" r:id="rId8"/>
    <sheet name="Sales CP" sheetId="9" r:id="rId9"/>
    <sheet name="Sales Region" sheetId="10" r:id="rId10"/>
    <sheet name="Ratio of  Sales CP" sheetId="11" r:id="rId11"/>
    <sheet name="Operating Income CP" sheetId="12" r:id="rId12"/>
    <sheet name="R&amp;D CP" sheetId="13" r:id="rId13"/>
    <sheet name="CAPEX　CP" sheetId="14" r:id="rId14"/>
    <sheet name="Depreciation CP" sheetId="15" r:id="rId15"/>
  </sheets>
  <externalReferences>
    <externalReference r:id="rId18"/>
  </externalReferences>
  <definedNames/>
  <calcPr fullCalcOnLoad="1"/>
</workbook>
</file>

<file path=xl/sharedStrings.xml><?xml version="1.0" encoding="utf-8"?>
<sst xmlns="http://schemas.openxmlformats.org/spreadsheetml/2006/main" count="1536" uniqueCount="200">
  <si>
    <t>EURO</t>
  </si>
  <si>
    <t>ECB</t>
  </si>
  <si>
    <t>AEC</t>
  </si>
  <si>
    <t>SSB</t>
  </si>
  <si>
    <t>HCB</t>
  </si>
  <si>
    <t>IAB</t>
  </si>
  <si>
    <t>US$</t>
  </si>
  <si>
    <r>
      <t>(</t>
    </r>
    <r>
      <rPr>
        <sz val="10"/>
        <rFont val="ＭＳ Ｐゴシック"/>
        <family val="3"/>
      </rPr>
      <t>四半期設備投資実績は、ＣＦ計算書の”資本的支出”項目を代用）</t>
    </r>
  </si>
  <si>
    <r>
      <t>E</t>
    </r>
    <r>
      <rPr>
        <sz val="11"/>
        <rFont val="ＭＳ Ｐゴシック"/>
        <family val="0"/>
      </rPr>
      <t>CB</t>
    </r>
  </si>
  <si>
    <r>
      <t>A</t>
    </r>
    <r>
      <rPr>
        <sz val="11"/>
        <rFont val="ＭＳ Ｐゴシック"/>
        <family val="0"/>
      </rPr>
      <t>EC</t>
    </r>
  </si>
  <si>
    <r>
      <t>S</t>
    </r>
    <r>
      <rPr>
        <sz val="11"/>
        <rFont val="ＭＳ Ｐゴシック"/>
        <family val="0"/>
      </rPr>
      <t>SB</t>
    </r>
  </si>
  <si>
    <r>
      <t>H</t>
    </r>
    <r>
      <rPr>
        <sz val="11"/>
        <rFont val="ＭＳ Ｐゴシック"/>
        <family val="0"/>
      </rPr>
      <t>CB</t>
    </r>
  </si>
  <si>
    <t>Japan</t>
  </si>
  <si>
    <t>Overseas</t>
  </si>
  <si>
    <t>North America</t>
  </si>
  <si>
    <t>Europe</t>
  </si>
  <si>
    <t xml:space="preserve">Asia </t>
  </si>
  <si>
    <t>China</t>
  </si>
  <si>
    <t>Export</t>
  </si>
  <si>
    <t>Total</t>
  </si>
  <si>
    <t>Japan</t>
  </si>
  <si>
    <t>Overseas</t>
  </si>
  <si>
    <t>Europe</t>
  </si>
  <si>
    <t xml:space="preserve">Asia </t>
  </si>
  <si>
    <t>China</t>
  </si>
  <si>
    <t>Export</t>
  </si>
  <si>
    <t>Total</t>
  </si>
  <si>
    <r>
      <t>O</t>
    </r>
    <r>
      <rPr>
        <sz val="11"/>
        <rFont val="ＭＳ Ｐゴシック"/>
        <family val="0"/>
      </rPr>
      <t>ther</t>
    </r>
  </si>
  <si>
    <r>
      <t>O</t>
    </r>
    <r>
      <rPr>
        <sz val="11"/>
        <rFont val="ＭＳ Ｐゴシック"/>
        <family val="0"/>
      </rPr>
      <t>ther</t>
    </r>
  </si>
  <si>
    <r>
      <t>T</t>
    </r>
    <r>
      <rPr>
        <sz val="11"/>
        <rFont val="ＭＳ Ｐゴシック"/>
        <family val="0"/>
      </rPr>
      <t>otal</t>
    </r>
  </si>
  <si>
    <t>1Q</t>
  </si>
  <si>
    <t>2Q</t>
  </si>
  <si>
    <t>1st Half</t>
  </si>
  <si>
    <t>3Q</t>
  </si>
  <si>
    <t>4Q</t>
  </si>
  <si>
    <t>2nd Half</t>
  </si>
  <si>
    <t>Full Year</t>
  </si>
  <si>
    <r>
      <t>O</t>
    </r>
    <r>
      <rPr>
        <sz val="11"/>
        <rFont val="ＭＳ Ｐゴシック"/>
        <family val="0"/>
      </rPr>
      <t>ther</t>
    </r>
  </si>
  <si>
    <r>
      <t>O</t>
    </r>
    <r>
      <rPr>
        <sz val="11"/>
        <rFont val="ＭＳ Ｐゴシック"/>
        <family val="0"/>
      </rPr>
      <t>ther</t>
    </r>
  </si>
  <si>
    <r>
      <t>O</t>
    </r>
    <r>
      <rPr>
        <sz val="11"/>
        <rFont val="ＭＳ Ｐゴシック"/>
        <family val="0"/>
      </rPr>
      <t>ther</t>
    </r>
  </si>
  <si>
    <r>
      <t>O</t>
    </r>
    <r>
      <rPr>
        <sz val="11"/>
        <rFont val="ＭＳ Ｐゴシック"/>
        <family val="0"/>
      </rPr>
      <t>ther</t>
    </r>
  </si>
  <si>
    <t>R&amp;D Exp.</t>
  </si>
  <si>
    <t>CAPEX</t>
  </si>
  <si>
    <t>Depreciation</t>
  </si>
  <si>
    <t>Operating Income</t>
  </si>
  <si>
    <t>Sales</t>
  </si>
  <si>
    <t>Gross Profit</t>
  </si>
  <si>
    <t>NIBT</t>
  </si>
  <si>
    <t>NIBT</t>
  </si>
  <si>
    <t>NIAT</t>
  </si>
  <si>
    <t>NIAT</t>
  </si>
  <si>
    <r>
      <t>T</t>
    </r>
    <r>
      <rPr>
        <sz val="11"/>
        <rFont val="ＭＳ Ｐゴシック"/>
        <family val="0"/>
      </rPr>
      <t>otal</t>
    </r>
  </si>
  <si>
    <t>CAPEX</t>
  </si>
  <si>
    <t>Depreciation</t>
  </si>
  <si>
    <t>Cost of Sales</t>
  </si>
  <si>
    <t>SG&amp;A</t>
  </si>
  <si>
    <t>Non-Ope. Exp.</t>
  </si>
  <si>
    <t>Currency Rate (Yen)</t>
  </si>
  <si>
    <t>Note)   (A) stands for an actual result, and (E) for a estimate in a table.</t>
  </si>
  <si>
    <t>Gross Profit/Sa;es</t>
  </si>
  <si>
    <t>SG&amp;A/Sales</t>
  </si>
  <si>
    <t>R&amp;D/Sales</t>
  </si>
  <si>
    <t>SG&amp;A+R&amp;D/Sales</t>
  </si>
  <si>
    <t>O.I./Sales</t>
  </si>
  <si>
    <t>Cost of  Sales</t>
  </si>
  <si>
    <t>SG&amp;A + R&amp;D</t>
  </si>
  <si>
    <t>Non-Ope. Exp.</t>
  </si>
  <si>
    <t>Currency Rate(Yen)</t>
  </si>
  <si>
    <t>US$</t>
  </si>
  <si>
    <t>Fiscal Year Ended 31, 2005</t>
  </si>
  <si>
    <t>Actual Result and Estimate (announcement on Oct. 28)</t>
  </si>
  <si>
    <t>Total</t>
  </si>
  <si>
    <t>Actual Result and Estimate (announcement on Jul. 29)</t>
  </si>
  <si>
    <t>Fiscal Year Ended 31, 2004</t>
  </si>
  <si>
    <t>Actual Result</t>
  </si>
  <si>
    <t>1Q(A)</t>
  </si>
  <si>
    <t>3Q(E)</t>
  </si>
  <si>
    <t>4Q(E)</t>
  </si>
  <si>
    <t>2nd H(E)</t>
  </si>
  <si>
    <t>Full(E)</t>
  </si>
  <si>
    <t>2Q(A)</t>
  </si>
  <si>
    <t>1st H(A)</t>
  </si>
  <si>
    <t>2Q(A)</t>
  </si>
  <si>
    <t>1st H(A)</t>
  </si>
  <si>
    <t>3Q(E)</t>
  </si>
  <si>
    <t>4Q(E)</t>
  </si>
  <si>
    <t>2nd H(E)</t>
  </si>
  <si>
    <t>Full(E)</t>
  </si>
  <si>
    <t>2Q(E)</t>
  </si>
  <si>
    <t>1st H(E)</t>
  </si>
  <si>
    <t>3Q(A)</t>
  </si>
  <si>
    <t>4Q(A)</t>
  </si>
  <si>
    <t>2nd H(A)</t>
  </si>
  <si>
    <t>Full(A)</t>
  </si>
  <si>
    <t>1Q</t>
  </si>
  <si>
    <t>2Q</t>
  </si>
  <si>
    <t>1st H</t>
  </si>
  <si>
    <t>3Q</t>
  </si>
  <si>
    <t>4Q</t>
  </si>
  <si>
    <t>2nd H</t>
  </si>
  <si>
    <t>Full</t>
  </si>
  <si>
    <t>1Q</t>
  </si>
  <si>
    <t>2Q</t>
  </si>
  <si>
    <t>1st H</t>
  </si>
  <si>
    <t>3Q</t>
  </si>
  <si>
    <t>4Q</t>
  </si>
  <si>
    <t>2nd H</t>
  </si>
  <si>
    <t>Full</t>
  </si>
  <si>
    <t>Change of Projections</t>
  </si>
  <si>
    <t>(announcement on Oct. 28 / announcement on Jul. 29)</t>
  </si>
  <si>
    <t>Change from Last Year</t>
  </si>
  <si>
    <t>(Projection released on Oct. 28 / Last year results )</t>
  </si>
  <si>
    <t>　(Billions of yen)</t>
  </si>
  <si>
    <t>Sales by Region</t>
  </si>
  <si>
    <t>Japan</t>
  </si>
  <si>
    <t>Overseas</t>
  </si>
  <si>
    <t>North America</t>
  </si>
  <si>
    <t>Europe</t>
  </si>
  <si>
    <t>Asia</t>
  </si>
  <si>
    <t>China</t>
  </si>
  <si>
    <t>Export</t>
  </si>
  <si>
    <t>Other Items</t>
  </si>
  <si>
    <t>Ratio</t>
  </si>
  <si>
    <t>R&amp;D Exp.</t>
  </si>
  <si>
    <t>Depreciation</t>
  </si>
  <si>
    <t>CAPEX</t>
  </si>
  <si>
    <t>1Q(A)</t>
  </si>
  <si>
    <t>2Q(A)</t>
  </si>
  <si>
    <t>1st H(A)</t>
  </si>
  <si>
    <t>3Q(E)</t>
  </si>
  <si>
    <t>4Q(E)</t>
  </si>
  <si>
    <t>2nd H(E)</t>
  </si>
  <si>
    <t>Full(E)</t>
  </si>
  <si>
    <t>2Q(E)</t>
  </si>
  <si>
    <t>1st H(E)</t>
  </si>
  <si>
    <t>3Q(A)</t>
  </si>
  <si>
    <t>4Q(A)</t>
  </si>
  <si>
    <t>2nd H(A)</t>
  </si>
  <si>
    <t>Full(A)</t>
  </si>
  <si>
    <t>（％）</t>
  </si>
  <si>
    <t>　　（Yen）</t>
  </si>
  <si>
    <t>ECB</t>
  </si>
  <si>
    <t>AEC</t>
  </si>
  <si>
    <t>SSB</t>
  </si>
  <si>
    <t>HCB</t>
  </si>
  <si>
    <t>Other</t>
  </si>
  <si>
    <r>
      <t>(</t>
    </r>
    <r>
      <rPr>
        <sz val="11"/>
        <rFont val="ＭＳ Ｐゴシック"/>
        <family val="0"/>
      </rPr>
      <t>％）</t>
    </r>
  </si>
  <si>
    <t>(％）</t>
  </si>
  <si>
    <t>Fiscal Year Ended 31, 2005</t>
  </si>
  <si>
    <t>Actual Result and Estimate (announcement on Oct. 28)</t>
  </si>
  <si>
    <t>Actual Result and Estimate (announcement on Oct. 28)</t>
  </si>
  <si>
    <t>Actual Result and Estimate (announcement on Jul. 29)</t>
  </si>
  <si>
    <t>Fiscal Year Ended 31, 2004</t>
  </si>
  <si>
    <t>Actual Result</t>
  </si>
  <si>
    <t>Actual Result</t>
  </si>
  <si>
    <t>Sales by Segment</t>
  </si>
  <si>
    <t>Sales by Region</t>
  </si>
  <si>
    <t xml:space="preserve">Ratio of Sales by </t>
  </si>
  <si>
    <t>Region and Segment</t>
  </si>
  <si>
    <t>Operating Income</t>
  </si>
  <si>
    <t xml:space="preserve"> by Segment</t>
  </si>
  <si>
    <t>Operating Income</t>
  </si>
  <si>
    <t>R&amp;D Expenses</t>
  </si>
  <si>
    <t>Sales by Segment</t>
  </si>
  <si>
    <r>
      <t>C</t>
    </r>
    <r>
      <rPr>
        <sz val="11"/>
        <rFont val="ＭＳ Ｐゴシック"/>
        <family val="0"/>
      </rPr>
      <t>omparison</t>
    </r>
  </si>
  <si>
    <r>
      <t>R</t>
    </r>
    <r>
      <rPr>
        <sz val="11"/>
        <rFont val="ＭＳ Ｐゴシック"/>
        <family val="0"/>
      </rPr>
      <t>atio</t>
    </r>
  </si>
  <si>
    <t>Comparison</t>
  </si>
  <si>
    <r>
      <t>E</t>
    </r>
    <r>
      <rPr>
        <sz val="11"/>
        <rFont val="ＭＳ Ｐゴシック"/>
        <family val="0"/>
      </rPr>
      <t>liminations &amp; Corporate</t>
    </r>
  </si>
  <si>
    <t>Comparison</t>
  </si>
  <si>
    <t>＊Name of Business Segments＊</t>
  </si>
  <si>
    <t>IAB</t>
  </si>
  <si>
    <t>Industrial Automation Business</t>
  </si>
  <si>
    <t>ECB</t>
  </si>
  <si>
    <t>Electronic Components Business</t>
  </si>
  <si>
    <t>AEC</t>
  </si>
  <si>
    <t>Automotive Electronic Components Business</t>
  </si>
  <si>
    <t xml:space="preserve">SSB </t>
  </si>
  <si>
    <t>Social Systems Solutions Business</t>
  </si>
  <si>
    <t>HCB</t>
  </si>
  <si>
    <t>Healthcare Business</t>
  </si>
  <si>
    <t xml:space="preserve">Notes: </t>
  </si>
  <si>
    <t xml:space="preserve">The financial statements are prepared in accordance with U.S. GAAP standards. </t>
  </si>
  <si>
    <t>OMRON Group Reference Data as of October 2004</t>
  </si>
  <si>
    <t>Index</t>
  </si>
  <si>
    <t>･･･</t>
  </si>
  <si>
    <t>Financial Hilights</t>
  </si>
  <si>
    <t>IAB　 Summary of Operations</t>
  </si>
  <si>
    <t>ECB 　Summary of Operations</t>
  </si>
  <si>
    <t>AEC 　Summary of Operations</t>
  </si>
  <si>
    <t>SSB 　Summary of Operations</t>
  </si>
  <si>
    <t>HCB 　Summary of Operations</t>
  </si>
  <si>
    <t>OTHER 　Summary of Operations</t>
  </si>
  <si>
    <t>Ratio of Sales by Region and Segment</t>
  </si>
  <si>
    <t>Operating Income by Segment</t>
  </si>
  <si>
    <t>R&amp;D Expenses</t>
  </si>
  <si>
    <r>
      <t xml:space="preserve">Includes </t>
    </r>
    <r>
      <rPr>
        <sz val="11"/>
        <rFont val="ＭＳ Ｐゴシック"/>
        <family val="0"/>
      </rPr>
      <t>140</t>
    </r>
    <r>
      <rPr>
        <sz val="11"/>
        <rFont val="ＭＳ Ｐゴシック"/>
        <family val="0"/>
      </rPr>
      <t xml:space="preserve"> consolidated subsidiaries and </t>
    </r>
    <r>
      <rPr>
        <sz val="11"/>
        <rFont val="ＭＳ Ｐゴシック"/>
        <family val="0"/>
      </rPr>
      <t>12</t>
    </r>
    <r>
      <rPr>
        <sz val="11"/>
        <rFont val="ＭＳ Ｐゴシック"/>
        <family val="0"/>
      </rPr>
      <t xml:space="preserve"> affiliated companies accounted for by the equity method.  </t>
    </r>
  </si>
  <si>
    <t>Forecast of results and future developments for this reference data are based on information available to the Company at the time when this reference data was produced and announced, as well as certain assumptions judged by the Company to be reasonable. Various factors could cause actual results to differ materially from these projections. Major factors influencing Omron's actual results include, but are not limited to, (i) the economic conditions surrounding the Company's businesses in Japan and overseas, (ii) demand trends for the Company's products and services, (iii) the ability of the Omron Group to develop new technologies and new products, (iv) major changes in the fund-raising environment, (v) tie-ups or cooperative relationships with other companies, and (vi) movements in currency exchange rates and stock markets.</t>
  </si>
  <si>
    <r>
      <t xml:space="preserve">This reference data was produced and announced on </t>
    </r>
    <r>
      <rPr>
        <sz val="11"/>
        <rFont val="ＭＳ Ｐゴシック"/>
        <family val="0"/>
      </rPr>
      <t>October 29</t>
    </r>
    <r>
      <rPr>
        <sz val="11"/>
        <rFont val="ＭＳ Ｐゴシック"/>
        <family val="0"/>
      </rPr>
      <t>, 2004.</t>
    </r>
  </si>
  <si>
    <t>　　（Yen）</t>
  </si>
  <si>
    <t>*The "Ratio" is the proportion of each segment's operating income to the total of operating income, excluding Elimination and Corporate's.</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</si>
</sst>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
    <numFmt numFmtId="178" formatCode="#,##0.0;[Red]\-#,##0.0"/>
    <numFmt numFmtId="179" formatCode="0.0_ "/>
    <numFmt numFmtId="180" formatCode="#,##0_ "/>
    <numFmt numFmtId="181" formatCode="0.0_);[Red]\(0.0\)"/>
    <numFmt numFmtId="182" formatCode="#,##0.0_ ;[Red]\-#,##0.0\ "/>
    <numFmt numFmtId="183" formatCode="0.000"/>
    <numFmt numFmtId="184" formatCode="#,##0.0_);[Red]\(#,##0.0\)"/>
  </numFmts>
  <fonts count="22">
    <font>
      <sz val="11"/>
      <name val="ＭＳ Ｐゴシック"/>
      <family val="0"/>
    </font>
    <font>
      <sz val="11"/>
      <name val="Arial"/>
      <family val="2"/>
    </font>
    <font>
      <sz val="6"/>
      <name val="ＭＳ Ｐゴシック"/>
      <family val="3"/>
    </font>
    <font>
      <b/>
      <sz val="12"/>
      <name val="ＭＳ Ｐゴシック"/>
      <family val="3"/>
    </font>
    <font>
      <b/>
      <sz val="12"/>
      <name val="Arial"/>
      <family val="2"/>
    </font>
    <font>
      <b/>
      <sz val="11"/>
      <name val="Arial"/>
      <family val="2"/>
    </font>
    <font>
      <sz val="12"/>
      <name val="Arial"/>
      <family val="2"/>
    </font>
    <font>
      <b/>
      <sz val="11"/>
      <name val="ＭＳ Ｐゴシック"/>
      <family val="0"/>
    </font>
    <font>
      <sz val="10"/>
      <name val="Arial"/>
      <family val="2"/>
    </font>
    <font>
      <sz val="10"/>
      <name val="ＭＳ Ｐゴシック"/>
      <family val="3"/>
    </font>
    <font>
      <sz val="12"/>
      <name val="ＭＳ Ｐゴシック"/>
      <family val="3"/>
    </font>
    <font>
      <u val="single"/>
      <sz val="8.25"/>
      <color indexed="12"/>
      <name val="ＭＳ Ｐゴシック"/>
      <family val="3"/>
    </font>
    <font>
      <u val="single"/>
      <sz val="8.25"/>
      <color indexed="36"/>
      <name val="ＭＳ Ｐゴシック"/>
      <family val="3"/>
    </font>
    <font>
      <sz val="14"/>
      <name val="ＭＳ Ｐゴシック"/>
      <family val="3"/>
    </font>
    <font>
      <b/>
      <sz val="13"/>
      <name val="ＭＳ Ｐゴシック"/>
      <family val="3"/>
    </font>
    <font>
      <b/>
      <sz val="10"/>
      <name val="ＭＳ Ｐゴシック"/>
      <family val="3"/>
    </font>
    <font>
      <b/>
      <u val="single"/>
      <sz val="10"/>
      <name val="ＭＳ Ｐゴシック"/>
      <family val="3"/>
    </font>
    <font>
      <sz val="12"/>
      <color indexed="12"/>
      <name val="ＭＳ Ｐゴシック"/>
      <family val="3"/>
    </font>
    <font>
      <sz val="11"/>
      <color indexed="12"/>
      <name val="Arial"/>
      <family val="2"/>
    </font>
    <font>
      <b/>
      <u val="single"/>
      <sz val="22"/>
      <name val="ＭＳ Ｐゴシック"/>
      <family val="3"/>
    </font>
    <font>
      <b/>
      <sz val="16"/>
      <name val="ＭＳ Ｐゴシック"/>
      <family val="3"/>
    </font>
    <font>
      <sz val="11"/>
      <color indexed="10"/>
      <name val="ＭＳ Ｐゴシック"/>
      <family val="3"/>
    </font>
  </fonts>
  <fills count="6">
    <fill>
      <patternFill/>
    </fill>
    <fill>
      <patternFill patternType="gray125"/>
    </fill>
    <fill>
      <patternFill patternType="solid">
        <fgColor indexed="43"/>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s>
  <borders count="113">
    <border>
      <left/>
      <right/>
      <top/>
      <bottom/>
      <diagonal/>
    </border>
    <border>
      <left style="thin"/>
      <right>
        <color indexed="63"/>
      </right>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style="medium"/>
      <top style="medium"/>
      <bottom style="double"/>
    </border>
    <border>
      <left style="medium"/>
      <right>
        <color indexed="63"/>
      </right>
      <top>
        <color indexed="63"/>
      </top>
      <bottom style="thin"/>
    </border>
    <border>
      <left>
        <color indexed="63"/>
      </left>
      <right>
        <color indexed="63"/>
      </right>
      <top>
        <color indexed="63"/>
      </top>
      <bottom style="thin"/>
    </border>
    <border>
      <left style="medium"/>
      <right>
        <color indexed="63"/>
      </right>
      <top style="medium"/>
      <bottom>
        <color indexed="63"/>
      </bottom>
    </border>
    <border>
      <left style="medium"/>
      <right>
        <color indexed="63"/>
      </right>
      <top style="thin"/>
      <bottom style="thin"/>
    </border>
    <border>
      <left style="medium"/>
      <right style="thin"/>
      <top style="thin"/>
      <bottom style="thin"/>
    </border>
    <border>
      <left style="thin"/>
      <right>
        <color indexed="63"/>
      </right>
      <top style="thin"/>
      <bottom style="thin"/>
    </border>
    <border>
      <left style="medium"/>
      <right style="medium"/>
      <top style="thin"/>
      <bottom style="thin"/>
    </border>
    <border>
      <left>
        <color indexed="63"/>
      </left>
      <right style="thin"/>
      <top style="thin"/>
      <bottom style="thin"/>
    </border>
    <border>
      <left>
        <color indexed="63"/>
      </left>
      <right>
        <color indexed="63"/>
      </right>
      <top style="medium"/>
      <bottom>
        <color indexed="63"/>
      </bottom>
    </border>
    <border>
      <left style="thin"/>
      <right>
        <color indexed="63"/>
      </right>
      <top style="medium"/>
      <bottom>
        <color indexed="63"/>
      </bottom>
    </border>
    <border>
      <left style="medium"/>
      <right style="medium"/>
      <top style="medium"/>
      <bottom>
        <color indexed="63"/>
      </bottom>
    </border>
    <border>
      <left>
        <color indexed="63"/>
      </left>
      <right style="thin"/>
      <top style="medium"/>
      <bottom>
        <color indexed="63"/>
      </bottom>
    </border>
    <border>
      <left>
        <color indexed="63"/>
      </left>
      <right style="thin"/>
      <top style="thin"/>
      <bottom>
        <color indexed="63"/>
      </bottom>
    </border>
    <border>
      <left style="thin"/>
      <right>
        <color indexed="63"/>
      </right>
      <top style="thin"/>
      <bottom>
        <color indexed="63"/>
      </bottom>
    </border>
    <border>
      <left style="medium"/>
      <right style="medium"/>
      <top style="thin"/>
      <bottom>
        <color indexed="63"/>
      </bottom>
    </border>
    <border>
      <left style="medium"/>
      <right>
        <color indexed="63"/>
      </right>
      <top style="double"/>
      <bottom style="thin"/>
    </border>
    <border>
      <left style="medium"/>
      <right>
        <color indexed="63"/>
      </right>
      <top>
        <color indexed="63"/>
      </top>
      <bottom style="medium"/>
    </border>
    <border>
      <left style="thin"/>
      <right>
        <color indexed="63"/>
      </right>
      <top style="double"/>
      <bottom style="thin"/>
    </border>
    <border>
      <left style="thin"/>
      <right>
        <color indexed="63"/>
      </right>
      <top>
        <color indexed="63"/>
      </top>
      <bottom style="medium"/>
    </border>
    <border>
      <left>
        <color indexed="63"/>
      </left>
      <right style="thin"/>
      <top style="double"/>
      <bottom style="thin"/>
    </border>
    <border>
      <left>
        <color indexed="63"/>
      </left>
      <right style="thin"/>
      <top>
        <color indexed="63"/>
      </top>
      <bottom style="medium"/>
    </border>
    <border>
      <left>
        <color indexed="63"/>
      </left>
      <right>
        <color indexed="63"/>
      </right>
      <top style="double"/>
      <bottom style="thin"/>
    </border>
    <border>
      <left>
        <color indexed="63"/>
      </left>
      <right>
        <color indexed="63"/>
      </right>
      <top>
        <color indexed="63"/>
      </top>
      <bottom style="medium"/>
    </border>
    <border>
      <left style="medium"/>
      <right style="medium"/>
      <top style="double"/>
      <bottom style="thin"/>
    </border>
    <border>
      <left style="medium"/>
      <right style="medium"/>
      <top>
        <color indexed="63"/>
      </top>
      <bottom style="medium"/>
    </border>
    <border>
      <left>
        <color indexed="63"/>
      </left>
      <right style="medium"/>
      <top>
        <color indexed="63"/>
      </top>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color indexed="63"/>
      </top>
      <bottom style="double"/>
    </border>
    <border>
      <left>
        <color indexed="63"/>
      </left>
      <right style="medium"/>
      <top>
        <color indexed="63"/>
      </top>
      <bottom style="double"/>
    </border>
    <border>
      <left>
        <color indexed="63"/>
      </left>
      <right style="medium"/>
      <top>
        <color indexed="63"/>
      </top>
      <bottom style="thin"/>
    </border>
    <border>
      <left>
        <color indexed="63"/>
      </left>
      <right style="medium"/>
      <top style="thin"/>
      <bottom style="thin"/>
    </border>
    <border>
      <left>
        <color indexed="63"/>
      </left>
      <right style="medium"/>
      <top style="thin"/>
      <bottom style="medium"/>
    </border>
    <border>
      <left>
        <color indexed="63"/>
      </left>
      <right style="medium"/>
      <top style="medium"/>
      <bottom style="thin"/>
    </border>
    <border>
      <left>
        <color indexed="63"/>
      </left>
      <right>
        <color indexed="63"/>
      </right>
      <top style="medium"/>
      <bottom style="double"/>
    </border>
    <border>
      <left style="medium"/>
      <right style="medium"/>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color indexed="63"/>
      </right>
      <top style="thin"/>
      <bottom style="medium"/>
    </border>
    <border>
      <left style="thin"/>
      <right>
        <color indexed="63"/>
      </right>
      <top style="thin"/>
      <bottom style="medium"/>
    </border>
    <border>
      <left style="medium"/>
      <right style="medium"/>
      <top style="thin"/>
      <bottom style="medium"/>
    </border>
    <border>
      <left>
        <color indexed="63"/>
      </left>
      <right style="thin"/>
      <top style="thin"/>
      <bottom style="medium"/>
    </border>
    <border>
      <left>
        <color indexed="63"/>
      </left>
      <right>
        <color indexed="63"/>
      </right>
      <top style="medium"/>
      <bottom style="thin"/>
    </border>
    <border>
      <left style="thin"/>
      <right>
        <color indexed="63"/>
      </right>
      <top style="medium"/>
      <bottom style="thin"/>
    </border>
    <border>
      <left style="medium"/>
      <right style="medium"/>
      <top style="medium"/>
      <bottom style="thin"/>
    </border>
    <border>
      <left>
        <color indexed="63"/>
      </left>
      <right style="thin"/>
      <top style="medium"/>
      <bottom style="thin"/>
    </border>
    <border>
      <left>
        <color indexed="63"/>
      </left>
      <right style="medium"/>
      <top style="double"/>
      <bottom style="thin"/>
    </border>
    <border>
      <left style="medium"/>
      <right>
        <color indexed="63"/>
      </right>
      <top style="thin"/>
      <bottom style="double"/>
    </border>
    <border>
      <left>
        <color indexed="63"/>
      </left>
      <right style="medium"/>
      <top style="thin"/>
      <bottom style="double"/>
    </border>
    <border>
      <left>
        <color indexed="63"/>
      </left>
      <right style="medium"/>
      <top>
        <color indexed="63"/>
      </top>
      <bottom style="medium"/>
    </border>
    <border>
      <left style="medium"/>
      <right style="thin"/>
      <top style="double"/>
      <bottom style="thin"/>
    </border>
    <border>
      <left style="medium"/>
      <right style="thin"/>
      <top style="thin"/>
      <bottom style="double"/>
    </border>
    <border>
      <left style="thin"/>
      <right>
        <color indexed="63"/>
      </right>
      <top style="thin"/>
      <bottom style="double"/>
    </border>
    <border>
      <left style="medium"/>
      <right style="medium"/>
      <top style="thin"/>
      <bottom style="double"/>
    </border>
    <border>
      <left>
        <color indexed="63"/>
      </left>
      <right style="thin"/>
      <top style="thin"/>
      <bottom style="double"/>
    </border>
    <border>
      <left style="medium"/>
      <right style="thin"/>
      <top>
        <color indexed="63"/>
      </top>
      <bottom style="thin"/>
    </border>
    <border>
      <left>
        <color indexed="63"/>
      </left>
      <right style="thin"/>
      <top>
        <color indexed="63"/>
      </top>
      <bottom>
        <color indexed="63"/>
      </bottom>
    </border>
    <border>
      <left style="medium"/>
      <right style="thin"/>
      <top>
        <color indexed="63"/>
      </top>
      <bottom style="medium"/>
    </border>
    <border>
      <left style="medium"/>
      <right style="thin"/>
      <top style="thin"/>
      <bottom style="medium"/>
    </border>
    <border>
      <left style="thin"/>
      <right style="medium"/>
      <top style="thin"/>
      <bottom style="double"/>
    </border>
    <border>
      <left style="thin"/>
      <right style="medium"/>
      <top>
        <color indexed="63"/>
      </top>
      <bottom style="thin"/>
    </border>
    <border>
      <left style="thin"/>
      <right style="medium"/>
      <top style="thin"/>
      <bottom style="thin"/>
    </border>
    <border>
      <left style="thin"/>
      <right style="medium"/>
      <top>
        <color indexed="63"/>
      </top>
      <bottom>
        <color indexed="63"/>
      </bottom>
    </border>
    <border>
      <left style="medium"/>
      <right style="thin"/>
      <top style="medium"/>
      <bottom>
        <color indexed="63"/>
      </bottom>
    </border>
    <border>
      <left style="thin"/>
      <right style="medium"/>
      <top style="medium"/>
      <bottom style="thin"/>
    </border>
    <border>
      <left style="medium"/>
      <right style="thin"/>
      <top>
        <color indexed="63"/>
      </top>
      <bottom>
        <color indexed="63"/>
      </bottom>
    </border>
    <border>
      <left style="thin"/>
      <right style="medium"/>
      <top style="thin"/>
      <bottom style="medium"/>
    </border>
    <border>
      <left style="medium"/>
      <right>
        <color indexed="63"/>
      </right>
      <top style="medium"/>
      <bottom style="thin"/>
    </border>
    <border>
      <left style="medium"/>
      <right style="thin"/>
      <top style="medium"/>
      <bottom style="thin"/>
    </border>
    <border>
      <left style="medium"/>
      <right>
        <color indexed="63"/>
      </right>
      <top style="thin"/>
      <bottom style="medium"/>
    </border>
    <border>
      <left style="medium"/>
      <right style="thin"/>
      <top style="thin"/>
      <bottom>
        <color indexed="63"/>
      </bottom>
    </border>
    <border>
      <left>
        <color indexed="63"/>
      </left>
      <right style="medium"/>
      <top>
        <color indexed="63"/>
      </top>
      <bottom style="dotted"/>
    </border>
    <border>
      <left style="medium"/>
      <right>
        <color indexed="63"/>
      </right>
      <top style="medium"/>
      <bottom style="double"/>
    </border>
    <border>
      <left style="thin"/>
      <right>
        <color indexed="63"/>
      </right>
      <top style="medium"/>
      <bottom style="double"/>
    </border>
    <border>
      <left>
        <color indexed="63"/>
      </left>
      <right style="medium"/>
      <top style="thin"/>
      <bottom>
        <color indexed="63"/>
      </bottom>
    </border>
    <border>
      <left style="medium"/>
      <right>
        <color indexed="63"/>
      </right>
      <top style="thin"/>
      <bottom>
        <color indexed="63"/>
      </bottom>
    </border>
    <border>
      <left>
        <color indexed="63"/>
      </left>
      <right>
        <color indexed="63"/>
      </right>
      <top style="thin"/>
      <bottom style="double"/>
    </border>
    <border>
      <left style="thin"/>
      <right style="medium"/>
      <top style="medium"/>
      <bottom style="double"/>
    </border>
    <border>
      <left>
        <color indexed="63"/>
      </left>
      <right style="thin"/>
      <top style="medium"/>
      <bottom style="double"/>
    </border>
    <border>
      <left style="medium"/>
      <right style="thin"/>
      <top style="medium"/>
      <bottom style="double"/>
    </border>
    <border>
      <left style="medium"/>
      <right style="thin"/>
      <top>
        <color indexed="63"/>
      </top>
      <bottom style="double"/>
    </border>
    <border>
      <left style="medium"/>
      <right style="medium"/>
      <top style="double"/>
      <bottom>
        <color indexed="63"/>
      </bottom>
    </border>
    <border>
      <left style="medium"/>
      <right style="medium"/>
      <top>
        <color indexed="63"/>
      </top>
      <bottom>
        <color indexed="63"/>
      </bottom>
    </border>
    <border>
      <left style="thin"/>
      <right>
        <color indexed="63"/>
      </right>
      <top>
        <color indexed="63"/>
      </top>
      <bottom>
        <color indexed="63"/>
      </bottom>
    </border>
    <border>
      <left style="medium"/>
      <right>
        <color indexed="63"/>
      </right>
      <top style="double"/>
      <bottom>
        <color indexed="63"/>
      </bottom>
    </border>
    <border>
      <left style="thin"/>
      <right style="medium"/>
      <top style="double"/>
      <bottom>
        <color indexed="63"/>
      </bottom>
    </border>
    <border>
      <left style="medium"/>
      <right style="medium"/>
      <top style="double"/>
      <bottom style="medium"/>
    </border>
    <border>
      <left style="thin"/>
      <right style="medium"/>
      <top>
        <color indexed="63"/>
      </top>
      <bottom style="double"/>
    </border>
    <border>
      <left style="thin"/>
      <right>
        <color indexed="63"/>
      </right>
      <top style="double"/>
      <bottom>
        <color indexed="63"/>
      </bottom>
    </border>
    <border>
      <left>
        <color indexed="63"/>
      </left>
      <right style="thin"/>
      <top style="double"/>
      <bottom>
        <color indexed="63"/>
      </bottom>
    </border>
    <border>
      <left style="medium"/>
      <right>
        <color indexed="63"/>
      </right>
      <top style="double"/>
      <bottom style="medium"/>
    </border>
    <border>
      <left style="thin"/>
      <right>
        <color indexed="63"/>
      </right>
      <top style="double"/>
      <bottom style="medium"/>
    </border>
    <border>
      <left>
        <color indexed="63"/>
      </left>
      <right style="thin"/>
      <top style="double"/>
      <bottom style="medium"/>
    </border>
    <border>
      <left style="medium"/>
      <right style="thin"/>
      <top style="double"/>
      <bottom style="medium"/>
    </border>
    <border>
      <left>
        <color indexed="63"/>
      </left>
      <right style="medium"/>
      <top style="double"/>
      <bottom style="medium"/>
    </border>
    <border>
      <left>
        <color indexed="63"/>
      </left>
      <right>
        <color indexed="63"/>
      </right>
      <top style="double"/>
      <bottom>
        <color indexed="63"/>
      </bottom>
    </border>
    <border>
      <left style="thin"/>
      <right style="medium"/>
      <top style="double"/>
      <bottom style="thin"/>
    </border>
    <border>
      <left>
        <color indexed="63"/>
      </left>
      <right>
        <color indexed="63"/>
      </right>
      <top style="thin"/>
      <bottom>
        <color indexed="63"/>
      </bottom>
    </border>
    <border>
      <left style="thin"/>
      <right style="medium"/>
      <top style="thin"/>
      <bottom>
        <color indexed="63"/>
      </bottom>
    </border>
    <border>
      <left style="medium"/>
      <right style="thin"/>
      <top>
        <color indexed="63"/>
      </top>
      <bottom style="dotted"/>
    </border>
    <border>
      <left style="thin"/>
      <right>
        <color indexed="63"/>
      </right>
      <top>
        <color indexed="63"/>
      </top>
      <bottom style="dotted"/>
    </border>
    <border>
      <left style="medium"/>
      <right style="medium"/>
      <top>
        <color indexed="63"/>
      </top>
      <bottom style="dotted"/>
    </border>
    <border>
      <left>
        <color indexed="63"/>
      </left>
      <right style="thin"/>
      <top>
        <color indexed="63"/>
      </top>
      <bottom style="dotted"/>
    </border>
    <border>
      <left>
        <color indexed="63"/>
      </left>
      <right>
        <color indexed="63"/>
      </right>
      <top>
        <color indexed="63"/>
      </top>
      <bottom style="dotted"/>
    </border>
    <border>
      <left style="thin"/>
      <right style="medium"/>
      <top>
        <color indexed="63"/>
      </top>
      <bottom style="dotted"/>
    </border>
    <border>
      <left style="medium"/>
      <right>
        <color indexed="63"/>
      </right>
      <top>
        <color indexed="63"/>
      </top>
      <bottom style="dotted"/>
    </border>
    <border>
      <left>
        <color indexed="63"/>
      </left>
      <right style="medium"/>
      <top style="medium"/>
      <bottom style="double"/>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2" fillId="0" borderId="0" applyNumberFormat="0" applyFill="0" applyBorder="0" applyAlignment="0" applyProtection="0"/>
  </cellStyleXfs>
  <cellXfs count="1031">
    <xf numFmtId="0" fontId="0" fillId="0" borderId="0" xfId="0" applyAlignment="1">
      <alignment/>
    </xf>
    <xf numFmtId="0" fontId="1" fillId="0" borderId="0" xfId="0" applyFont="1" applyAlignment="1">
      <alignment vertical="center"/>
    </xf>
    <xf numFmtId="0" fontId="0" fillId="0" borderId="0" xfId="0" applyAlignment="1">
      <alignment horizontal="right" vertical="center"/>
    </xf>
    <xf numFmtId="0" fontId="3" fillId="2" borderId="1" xfId="0" applyFont="1" applyFill="1" applyBorder="1" applyAlignment="1">
      <alignment horizontal="center" vertical="center"/>
    </xf>
    <xf numFmtId="0" fontId="6" fillId="0" borderId="0" xfId="0" applyFont="1" applyAlignment="1">
      <alignment vertical="center"/>
    </xf>
    <xf numFmtId="176" fontId="0" fillId="0" borderId="0" xfId="0" applyNumberFormat="1" applyAlignment="1">
      <alignment/>
    </xf>
    <xf numFmtId="176" fontId="1" fillId="0" borderId="0" xfId="0" applyNumberFormat="1" applyFont="1" applyAlignment="1">
      <alignment vertical="center"/>
    </xf>
    <xf numFmtId="176" fontId="0" fillId="0" borderId="0" xfId="0" applyNumberFormat="1" applyAlignment="1">
      <alignment horizontal="right" vertical="center"/>
    </xf>
    <xf numFmtId="38" fontId="1" fillId="0" borderId="0" xfId="17" applyFont="1" applyFill="1" applyBorder="1" applyAlignment="1">
      <alignment horizontal="right" vertical="center"/>
    </xf>
    <xf numFmtId="176" fontId="1" fillId="0" borderId="0" xfId="15" applyNumberFormat="1" applyFont="1" applyFill="1" applyBorder="1" applyAlignment="1">
      <alignment horizontal="right" vertical="center"/>
    </xf>
    <xf numFmtId="0" fontId="1" fillId="0" borderId="0" xfId="0" applyFont="1" applyFill="1" applyBorder="1" applyAlignment="1">
      <alignment horizontal="right"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38" fontId="1" fillId="0" borderId="0" xfId="17" applyFont="1" applyAlignment="1">
      <alignment vertical="center"/>
    </xf>
    <xf numFmtId="38" fontId="0" fillId="0" borderId="0" xfId="17" applyFont="1" applyAlignment="1">
      <alignment horizontal="right" vertical="center"/>
    </xf>
    <xf numFmtId="0" fontId="3" fillId="3" borderId="1" xfId="0" applyFont="1" applyFill="1" applyBorder="1" applyAlignment="1">
      <alignment horizontal="center" vertical="center"/>
    </xf>
    <xf numFmtId="0" fontId="3" fillId="3" borderId="4" xfId="0" applyFont="1" applyFill="1" applyBorder="1" applyAlignment="1">
      <alignment horizontal="center" vertical="center"/>
    </xf>
    <xf numFmtId="0" fontId="3" fillId="3" borderId="3" xfId="0" applyFont="1" applyFill="1" applyBorder="1" applyAlignment="1">
      <alignment horizontal="center" vertical="center"/>
    </xf>
    <xf numFmtId="0" fontId="3" fillId="4" borderId="0" xfId="0" applyFont="1" applyFill="1" applyBorder="1" applyAlignment="1">
      <alignment horizontal="center" vertical="center"/>
    </xf>
    <xf numFmtId="0" fontId="3" fillId="4" borderId="5" xfId="0" applyFont="1" applyFill="1" applyBorder="1" applyAlignment="1">
      <alignment horizontal="center" vertical="center"/>
    </xf>
    <xf numFmtId="0" fontId="3" fillId="4" borderId="6" xfId="0" applyFont="1" applyFill="1" applyBorder="1" applyAlignment="1">
      <alignment horizontal="center" vertical="center"/>
    </xf>
    <xf numFmtId="0" fontId="0" fillId="5" borderId="7" xfId="0" applyFont="1" applyFill="1" applyBorder="1" applyAlignment="1">
      <alignment horizontal="left" vertical="center"/>
    </xf>
    <xf numFmtId="0" fontId="1" fillId="5" borderId="8" xfId="0" applyFont="1" applyFill="1" applyBorder="1" applyAlignment="1">
      <alignment horizontal="left" vertical="center"/>
    </xf>
    <xf numFmtId="9" fontId="3" fillId="3" borderId="9" xfId="15" applyFont="1" applyFill="1" applyBorder="1" applyAlignment="1">
      <alignment horizontal="right" vertical="center"/>
    </xf>
    <xf numFmtId="9" fontId="3" fillId="3" borderId="10" xfId="15" applyFont="1" applyFill="1" applyBorder="1" applyAlignment="1">
      <alignment horizontal="right" vertical="center"/>
    </xf>
    <xf numFmtId="9" fontId="3" fillId="3" borderId="11" xfId="15" applyFont="1" applyFill="1" applyBorder="1" applyAlignment="1">
      <alignment horizontal="right" vertical="center"/>
    </xf>
    <xf numFmtId="9" fontId="3" fillId="3" borderId="12" xfId="15" applyFont="1" applyFill="1" applyBorder="1" applyAlignment="1">
      <alignment horizontal="right" vertical="center"/>
    </xf>
    <xf numFmtId="176" fontId="3" fillId="3" borderId="10" xfId="15" applyNumberFormat="1" applyFont="1" applyFill="1" applyBorder="1" applyAlignment="1">
      <alignment horizontal="right" vertical="center"/>
    </xf>
    <xf numFmtId="176" fontId="3" fillId="3" borderId="11" xfId="15" applyNumberFormat="1" applyFont="1" applyFill="1" applyBorder="1" applyAlignment="1">
      <alignment horizontal="right" vertical="center"/>
    </xf>
    <xf numFmtId="176" fontId="3" fillId="3" borderId="12" xfId="15" applyNumberFormat="1" applyFont="1" applyFill="1" applyBorder="1" applyAlignment="1">
      <alignment horizontal="right" vertical="center"/>
    </xf>
    <xf numFmtId="176" fontId="10" fillId="2" borderId="13" xfId="15" applyNumberFormat="1" applyFont="1" applyFill="1" applyBorder="1" applyAlignment="1">
      <alignment horizontal="right" vertical="center"/>
    </xf>
    <xf numFmtId="176" fontId="10" fillId="2" borderId="14" xfId="15" applyNumberFormat="1" applyFont="1" applyFill="1" applyBorder="1" applyAlignment="1">
      <alignment horizontal="right" vertical="center"/>
    </xf>
    <xf numFmtId="176" fontId="10" fillId="2" borderId="15" xfId="15" applyNumberFormat="1" applyFont="1" applyFill="1" applyBorder="1" applyAlignment="1">
      <alignment horizontal="right" vertical="center"/>
    </xf>
    <xf numFmtId="176" fontId="10" fillId="2" borderId="16" xfId="15" applyNumberFormat="1" applyFont="1" applyFill="1" applyBorder="1" applyAlignment="1">
      <alignment horizontal="right" vertical="center"/>
    </xf>
    <xf numFmtId="176" fontId="10" fillId="2" borderId="12" xfId="15" applyNumberFormat="1" applyFont="1" applyFill="1" applyBorder="1" applyAlignment="1">
      <alignment horizontal="right" vertical="center"/>
    </xf>
    <xf numFmtId="176" fontId="10" fillId="2" borderId="10" xfId="15" applyNumberFormat="1" applyFont="1" applyFill="1" applyBorder="1" applyAlignment="1">
      <alignment horizontal="right" vertical="center"/>
    </xf>
    <xf numFmtId="176" fontId="10" fillId="2" borderId="11" xfId="15" applyNumberFormat="1" applyFont="1" applyFill="1" applyBorder="1" applyAlignment="1">
      <alignment horizontal="right" vertical="center"/>
    </xf>
    <xf numFmtId="176" fontId="10" fillId="2" borderId="17" xfId="15" applyNumberFormat="1" applyFont="1" applyFill="1" applyBorder="1" applyAlignment="1">
      <alignment horizontal="right" vertical="center"/>
    </xf>
    <xf numFmtId="176" fontId="10" fillId="2" borderId="18" xfId="15" applyNumberFormat="1" applyFont="1" applyFill="1" applyBorder="1" applyAlignment="1">
      <alignment horizontal="right" vertical="center"/>
    </xf>
    <xf numFmtId="176" fontId="10" fillId="2" borderId="19" xfId="15" applyNumberFormat="1" applyFont="1" applyFill="1" applyBorder="1" applyAlignment="1">
      <alignment horizontal="right" vertical="center"/>
    </xf>
    <xf numFmtId="178" fontId="1" fillId="3" borderId="20" xfId="17" applyNumberFormat="1" applyFont="1" applyFill="1" applyBorder="1" applyAlignment="1">
      <alignment horizontal="center" vertical="center"/>
    </xf>
    <xf numFmtId="178" fontId="1" fillId="3" borderId="21" xfId="17" applyNumberFormat="1" applyFont="1" applyFill="1" applyBorder="1" applyAlignment="1">
      <alignment horizontal="center" vertical="center"/>
    </xf>
    <xf numFmtId="178" fontId="1" fillId="3" borderId="22" xfId="17" applyNumberFormat="1" applyFont="1" applyFill="1" applyBorder="1" applyAlignment="1">
      <alignment horizontal="center" vertical="center"/>
    </xf>
    <xf numFmtId="178" fontId="1" fillId="3" borderId="23" xfId="17" applyNumberFormat="1" applyFont="1" applyFill="1" applyBorder="1" applyAlignment="1">
      <alignment horizontal="center" vertical="center"/>
    </xf>
    <xf numFmtId="178" fontId="1" fillId="3" borderId="24" xfId="17" applyNumberFormat="1" applyFont="1" applyFill="1" applyBorder="1" applyAlignment="1">
      <alignment horizontal="center" vertical="center"/>
    </xf>
    <xf numFmtId="178" fontId="1" fillId="3" borderId="25" xfId="17" applyNumberFormat="1" applyFont="1" applyFill="1" applyBorder="1" applyAlignment="1">
      <alignment horizontal="center" vertical="center"/>
    </xf>
    <xf numFmtId="178" fontId="0" fillId="2" borderId="26" xfId="17" applyNumberFormat="1" applyFont="1" applyFill="1" applyBorder="1" applyAlignment="1">
      <alignment horizontal="center" vertical="center"/>
    </xf>
    <xf numFmtId="178" fontId="1" fillId="2" borderId="27" xfId="17" applyNumberFormat="1" applyFont="1" applyFill="1" applyBorder="1" applyAlignment="1">
      <alignment horizontal="center" vertical="center"/>
    </xf>
    <xf numFmtId="178" fontId="1" fillId="3" borderId="28" xfId="17" applyNumberFormat="1" applyFont="1" applyFill="1" applyBorder="1" applyAlignment="1">
      <alignment horizontal="center" vertical="center"/>
    </xf>
    <xf numFmtId="178" fontId="1" fillId="3" borderId="29" xfId="17" applyNumberFormat="1" applyFont="1" applyFill="1" applyBorder="1" applyAlignment="1">
      <alignment horizontal="center" vertical="center"/>
    </xf>
    <xf numFmtId="178" fontId="1" fillId="3" borderId="26" xfId="17" applyNumberFormat="1" applyFont="1" applyFill="1" applyBorder="1" applyAlignment="1">
      <alignment horizontal="center" vertical="center"/>
    </xf>
    <xf numFmtId="178" fontId="1" fillId="3" borderId="27" xfId="17" applyNumberFormat="1" applyFont="1" applyFill="1" applyBorder="1" applyAlignment="1">
      <alignment horizontal="center" vertical="center"/>
    </xf>
    <xf numFmtId="0" fontId="4" fillId="4" borderId="30" xfId="0" applyFont="1" applyFill="1" applyBorder="1" applyAlignment="1">
      <alignment horizontal="center" vertical="center"/>
    </xf>
    <xf numFmtId="178" fontId="1" fillId="2" borderId="22" xfId="17" applyNumberFormat="1" applyFont="1" applyFill="1" applyBorder="1" applyAlignment="1">
      <alignment horizontal="center" vertical="center"/>
    </xf>
    <xf numFmtId="178" fontId="1" fillId="2" borderId="23" xfId="17" applyNumberFormat="1" applyFont="1" applyFill="1" applyBorder="1" applyAlignment="1">
      <alignment horizontal="center" vertical="center"/>
    </xf>
    <xf numFmtId="178" fontId="1" fillId="2" borderId="24" xfId="17" applyNumberFormat="1" applyFont="1" applyFill="1" applyBorder="1" applyAlignment="1">
      <alignment horizontal="center" vertical="center"/>
    </xf>
    <xf numFmtId="178" fontId="1" fillId="2" borderId="25" xfId="17" applyNumberFormat="1" applyFont="1" applyFill="1" applyBorder="1" applyAlignment="1">
      <alignment horizontal="center" vertical="center"/>
    </xf>
    <xf numFmtId="178" fontId="1" fillId="2" borderId="28" xfId="17" applyNumberFormat="1" applyFont="1" applyFill="1" applyBorder="1" applyAlignment="1">
      <alignment horizontal="center" vertical="center"/>
    </xf>
    <xf numFmtId="178" fontId="1" fillId="2" borderId="29" xfId="17" applyNumberFormat="1" applyFont="1" applyFill="1" applyBorder="1" applyAlignment="1">
      <alignment horizontal="center" vertical="center"/>
    </xf>
    <xf numFmtId="38" fontId="0" fillId="0" borderId="0" xfId="17" applyFont="1" applyFill="1" applyAlignment="1">
      <alignment horizontal="right" vertical="center"/>
    </xf>
    <xf numFmtId="0" fontId="10" fillId="5" borderId="7" xfId="0" applyFont="1" applyFill="1" applyBorder="1" applyAlignment="1">
      <alignment horizontal="left" vertical="center"/>
    </xf>
    <xf numFmtId="0" fontId="1" fillId="5" borderId="31" xfId="0" applyFont="1" applyFill="1" applyBorder="1" applyAlignment="1">
      <alignment horizontal="right" vertical="center"/>
    </xf>
    <xf numFmtId="0" fontId="1" fillId="5" borderId="32" xfId="0" applyFont="1" applyFill="1" applyBorder="1" applyAlignment="1">
      <alignment horizontal="left" vertical="center"/>
    </xf>
    <xf numFmtId="0" fontId="1" fillId="5" borderId="30" xfId="0" applyFont="1" applyFill="1" applyBorder="1" applyAlignment="1">
      <alignment horizontal="right" vertical="center"/>
    </xf>
    <xf numFmtId="0" fontId="1" fillId="5" borderId="33" xfId="0" applyFont="1" applyFill="1" applyBorder="1" applyAlignment="1">
      <alignment horizontal="left" vertical="center"/>
    </xf>
    <xf numFmtId="0" fontId="1" fillId="5" borderId="34" xfId="0" applyFont="1" applyFill="1" applyBorder="1" applyAlignment="1">
      <alignment horizontal="right" vertical="center"/>
    </xf>
    <xf numFmtId="0" fontId="0" fillId="5" borderId="5" xfId="0" applyFont="1" applyFill="1" applyBorder="1" applyAlignment="1">
      <alignment horizontal="left" vertical="center"/>
    </xf>
    <xf numFmtId="0" fontId="1" fillId="5" borderId="35" xfId="0" applyFont="1" applyFill="1" applyBorder="1" applyAlignment="1">
      <alignment horizontal="right" vertical="center"/>
    </xf>
    <xf numFmtId="0" fontId="0" fillId="5" borderId="8" xfId="0" applyFont="1" applyFill="1" applyBorder="1" applyAlignment="1">
      <alignment horizontal="left" vertical="center"/>
    </xf>
    <xf numFmtId="0" fontId="1" fillId="5" borderId="36" xfId="0" applyFont="1" applyFill="1" applyBorder="1" applyAlignment="1">
      <alignment horizontal="right" vertical="center"/>
    </xf>
    <xf numFmtId="0" fontId="1" fillId="5" borderId="37" xfId="0" applyFont="1" applyFill="1" applyBorder="1" applyAlignment="1">
      <alignment horizontal="right" vertical="center"/>
    </xf>
    <xf numFmtId="0" fontId="1" fillId="5" borderId="38" xfId="0" applyFont="1" applyFill="1" applyBorder="1" applyAlignment="1">
      <alignment horizontal="right" vertical="center"/>
    </xf>
    <xf numFmtId="0" fontId="5" fillId="5" borderId="39" xfId="0" applyFont="1" applyFill="1" applyBorder="1" applyAlignment="1">
      <alignment horizontal="right" vertical="center"/>
    </xf>
    <xf numFmtId="0" fontId="1" fillId="5" borderId="20" xfId="0" applyFont="1" applyFill="1" applyBorder="1" applyAlignment="1">
      <alignment horizontal="left" vertical="center"/>
    </xf>
    <xf numFmtId="0" fontId="5" fillId="5" borderId="26" xfId="0" applyFont="1" applyFill="1" applyBorder="1" applyAlignment="1">
      <alignment horizontal="right" vertical="center"/>
    </xf>
    <xf numFmtId="0" fontId="1" fillId="5" borderId="21" xfId="0" applyFont="1" applyFill="1" applyBorder="1" applyAlignment="1">
      <alignment horizontal="left" vertical="center"/>
    </xf>
    <xf numFmtId="0" fontId="5" fillId="5" borderId="27" xfId="0" applyFont="1" applyFill="1" applyBorder="1" applyAlignment="1">
      <alignment horizontal="right" vertical="center"/>
    </xf>
    <xf numFmtId="38" fontId="6" fillId="0" borderId="0" xfId="17" applyFont="1" applyFill="1" applyBorder="1" applyAlignment="1">
      <alignment horizontal="right" vertical="center"/>
    </xf>
    <xf numFmtId="177" fontId="6" fillId="4" borderId="20" xfId="0" applyNumberFormat="1" applyFont="1" applyFill="1" applyBorder="1" applyAlignment="1">
      <alignment horizontal="center" vertical="center"/>
    </xf>
    <xf numFmtId="177" fontId="6" fillId="4" borderId="22" xfId="0" applyNumberFormat="1" applyFont="1" applyFill="1" applyBorder="1" applyAlignment="1">
      <alignment horizontal="center" vertical="center"/>
    </xf>
    <xf numFmtId="177" fontId="6" fillId="4" borderId="28" xfId="0" applyNumberFormat="1" applyFont="1" applyFill="1" applyBorder="1" applyAlignment="1">
      <alignment horizontal="center" vertical="center"/>
    </xf>
    <xf numFmtId="177" fontId="6" fillId="4" borderId="24" xfId="0" applyNumberFormat="1" applyFont="1" applyFill="1" applyBorder="1" applyAlignment="1">
      <alignment horizontal="center" vertical="center"/>
    </xf>
    <xf numFmtId="177" fontId="6" fillId="4" borderId="21" xfId="0" applyNumberFormat="1" applyFont="1" applyFill="1" applyBorder="1" applyAlignment="1">
      <alignment horizontal="center" vertical="center"/>
    </xf>
    <xf numFmtId="177" fontId="6" fillId="4" borderId="23" xfId="0" applyNumberFormat="1" applyFont="1" applyFill="1" applyBorder="1" applyAlignment="1">
      <alignment horizontal="center" vertical="center"/>
    </xf>
    <xf numFmtId="177" fontId="6" fillId="4" borderId="29" xfId="0" applyNumberFormat="1" applyFont="1" applyFill="1" applyBorder="1" applyAlignment="1">
      <alignment horizontal="center" vertical="center"/>
    </xf>
    <xf numFmtId="177" fontId="6" fillId="4" borderId="25" xfId="0" applyNumberFormat="1" applyFont="1" applyFill="1" applyBorder="1" applyAlignment="1">
      <alignment horizontal="center" vertical="center"/>
    </xf>
    <xf numFmtId="176" fontId="1" fillId="3" borderId="6" xfId="15" applyNumberFormat="1" applyFont="1" applyFill="1" applyBorder="1" applyAlignment="1">
      <alignment horizontal="right" vertical="center"/>
    </xf>
    <xf numFmtId="176" fontId="1" fillId="3" borderId="22" xfId="15" applyNumberFormat="1" applyFont="1" applyFill="1" applyBorder="1" applyAlignment="1">
      <alignment horizontal="right" vertical="center"/>
    </xf>
    <xf numFmtId="176" fontId="1" fillId="3" borderId="28" xfId="15" applyNumberFormat="1" applyFont="1" applyFill="1" applyBorder="1" applyAlignment="1">
      <alignment horizontal="right" vertical="center"/>
    </xf>
    <xf numFmtId="176" fontId="1" fillId="3" borderId="24" xfId="15" applyNumberFormat="1" applyFont="1" applyFill="1" applyBorder="1" applyAlignment="1">
      <alignment horizontal="right" vertical="center"/>
    </xf>
    <xf numFmtId="176" fontId="1" fillId="3" borderId="40" xfId="15" applyNumberFormat="1" applyFont="1" applyFill="1" applyBorder="1" applyAlignment="1">
      <alignment horizontal="right" vertical="center"/>
    </xf>
    <xf numFmtId="176" fontId="1" fillId="3" borderId="41" xfId="15" applyNumberFormat="1" applyFont="1" applyFill="1" applyBorder="1" applyAlignment="1">
      <alignment horizontal="right" vertical="center"/>
    </xf>
    <xf numFmtId="176" fontId="1" fillId="3" borderId="42" xfId="15" applyNumberFormat="1" applyFont="1" applyFill="1" applyBorder="1" applyAlignment="1">
      <alignment horizontal="right" vertical="center"/>
    </xf>
    <xf numFmtId="176" fontId="1" fillId="3" borderId="43" xfId="15" applyNumberFormat="1" applyFont="1" applyFill="1" applyBorder="1" applyAlignment="1">
      <alignment horizontal="right" vertical="center"/>
    </xf>
    <xf numFmtId="176" fontId="1" fillId="3" borderId="10" xfId="15" applyNumberFormat="1" applyFont="1" applyFill="1" applyBorder="1" applyAlignment="1">
      <alignment horizontal="right" vertical="center"/>
    </xf>
    <xf numFmtId="176" fontId="1" fillId="3" borderId="11" xfId="15" applyNumberFormat="1" applyFont="1" applyFill="1" applyBorder="1" applyAlignment="1">
      <alignment horizontal="right" vertical="center"/>
    </xf>
    <xf numFmtId="176" fontId="1" fillId="3" borderId="12" xfId="15" applyNumberFormat="1" applyFont="1" applyFill="1" applyBorder="1" applyAlignment="1">
      <alignment horizontal="right" vertical="center"/>
    </xf>
    <xf numFmtId="176" fontId="1" fillId="3" borderId="43" xfId="15" applyNumberFormat="1" applyFont="1" applyFill="1" applyBorder="1" applyAlignment="1">
      <alignment vertical="center"/>
    </xf>
    <xf numFmtId="176" fontId="1" fillId="3" borderId="10" xfId="15" applyNumberFormat="1" applyFont="1" applyFill="1" applyBorder="1" applyAlignment="1">
      <alignment vertical="center"/>
    </xf>
    <xf numFmtId="176" fontId="1" fillId="3" borderId="11" xfId="15" applyNumberFormat="1" applyFont="1" applyFill="1" applyBorder="1" applyAlignment="1">
      <alignment vertical="center"/>
    </xf>
    <xf numFmtId="176" fontId="1" fillId="3" borderId="12" xfId="15" applyNumberFormat="1" applyFont="1" applyFill="1" applyBorder="1" applyAlignment="1">
      <alignment vertical="center"/>
    </xf>
    <xf numFmtId="176" fontId="1" fillId="3" borderId="44" xfId="15" applyNumberFormat="1" applyFont="1" applyFill="1" applyBorder="1" applyAlignment="1">
      <alignment horizontal="right" vertical="center"/>
    </xf>
    <xf numFmtId="176" fontId="1" fillId="3" borderId="45" xfId="15" applyNumberFormat="1" applyFont="1" applyFill="1" applyBorder="1" applyAlignment="1">
      <alignment horizontal="right" vertical="center"/>
    </xf>
    <xf numFmtId="176" fontId="1" fillId="3" borderId="46" xfId="15" applyNumberFormat="1" applyFont="1" applyFill="1" applyBorder="1" applyAlignment="1">
      <alignment horizontal="right" vertical="center"/>
    </xf>
    <xf numFmtId="176" fontId="1" fillId="3" borderId="47" xfId="15" applyNumberFormat="1" applyFont="1" applyFill="1" applyBorder="1" applyAlignment="1">
      <alignment horizontal="right" vertical="center"/>
    </xf>
    <xf numFmtId="176" fontId="1" fillId="3" borderId="48" xfId="15" applyNumberFormat="1" applyFont="1" applyFill="1" applyBorder="1" applyAlignment="1">
      <alignment horizontal="right" vertical="center"/>
    </xf>
    <xf numFmtId="176" fontId="1" fillId="3" borderId="49" xfId="15" applyNumberFormat="1" applyFont="1" applyFill="1" applyBorder="1" applyAlignment="1">
      <alignment horizontal="right" vertical="center"/>
    </xf>
    <xf numFmtId="176" fontId="1" fillId="3" borderId="50" xfId="15" applyNumberFormat="1" applyFont="1" applyFill="1" applyBorder="1" applyAlignment="1">
      <alignment horizontal="right" vertical="center"/>
    </xf>
    <xf numFmtId="176" fontId="1" fillId="3" borderId="51" xfId="15" applyNumberFormat="1" applyFont="1" applyFill="1" applyBorder="1" applyAlignment="1">
      <alignment horizontal="right" vertical="center"/>
    </xf>
    <xf numFmtId="176" fontId="1" fillId="2" borderId="42" xfId="15" applyNumberFormat="1" applyFont="1" applyFill="1" applyBorder="1" applyAlignment="1">
      <alignment vertical="center"/>
    </xf>
    <xf numFmtId="176" fontId="1" fillId="2" borderId="6" xfId="15" applyNumberFormat="1" applyFont="1" applyFill="1" applyBorder="1" applyAlignment="1">
      <alignment vertical="center"/>
    </xf>
    <xf numFmtId="176" fontId="1" fillId="2" borderId="40" xfId="15" applyNumberFormat="1" applyFont="1" applyFill="1" applyBorder="1" applyAlignment="1">
      <alignment vertical="center"/>
    </xf>
    <xf numFmtId="176" fontId="1" fillId="2" borderId="12" xfId="15" applyNumberFormat="1" applyFont="1" applyFill="1" applyBorder="1" applyAlignment="1">
      <alignment vertical="center"/>
    </xf>
    <xf numFmtId="176" fontId="1" fillId="2" borderId="12" xfId="15" applyNumberFormat="1" applyFont="1" applyFill="1" applyBorder="1" applyAlignment="1" quotePrefix="1">
      <alignment vertical="center"/>
    </xf>
    <xf numFmtId="176" fontId="1" fillId="2" borderId="47" xfId="15" applyNumberFormat="1" applyFont="1" applyFill="1" applyBorder="1" applyAlignment="1">
      <alignment vertical="center"/>
    </xf>
    <xf numFmtId="176" fontId="1" fillId="2" borderId="27" xfId="15" applyNumberFormat="1" applyFont="1" applyFill="1" applyBorder="1" applyAlignment="1">
      <alignment vertical="center"/>
    </xf>
    <xf numFmtId="176" fontId="1" fillId="2" borderId="29" xfId="15" applyNumberFormat="1" applyFont="1" applyFill="1" applyBorder="1" applyAlignment="1">
      <alignment vertical="center"/>
    </xf>
    <xf numFmtId="176" fontId="1" fillId="2" borderId="25" xfId="15" applyNumberFormat="1" applyFont="1" applyFill="1" applyBorder="1" applyAlignment="1">
      <alignment vertical="center"/>
    </xf>
    <xf numFmtId="176" fontId="1" fillId="0" borderId="0" xfId="15" applyNumberFormat="1" applyFont="1" applyFill="1" applyBorder="1" applyAlignment="1">
      <alignment vertical="center"/>
    </xf>
    <xf numFmtId="176" fontId="1" fillId="2" borderId="51" xfId="15" applyNumberFormat="1" applyFont="1" applyFill="1" applyBorder="1" applyAlignment="1">
      <alignment vertical="center"/>
    </xf>
    <xf numFmtId="176" fontId="1" fillId="2" borderId="48" xfId="15" applyNumberFormat="1" applyFont="1" applyFill="1" applyBorder="1" applyAlignment="1">
      <alignment vertical="center"/>
    </xf>
    <xf numFmtId="176" fontId="1" fillId="2" borderId="50" xfId="15" applyNumberFormat="1" applyFont="1" applyFill="1" applyBorder="1" applyAlignment="1">
      <alignment vertical="center"/>
    </xf>
    <xf numFmtId="0" fontId="0" fillId="0" borderId="0" xfId="0" applyFont="1" applyAlignment="1">
      <alignment vertical="center"/>
    </xf>
    <xf numFmtId="0" fontId="0" fillId="0" borderId="0" xfId="0" applyFont="1" applyAlignment="1">
      <alignment/>
    </xf>
    <xf numFmtId="0" fontId="0" fillId="5" borderId="31" xfId="0" applyFont="1" applyFill="1" applyBorder="1" applyAlignment="1">
      <alignment horizontal="left" vertical="center"/>
    </xf>
    <xf numFmtId="0" fontId="0" fillId="0" borderId="0" xfId="0" applyFont="1" applyAlignment="1">
      <alignment/>
    </xf>
    <xf numFmtId="0" fontId="0" fillId="5" borderId="32" xfId="0" applyFont="1" applyFill="1" applyBorder="1" applyAlignment="1">
      <alignment horizontal="center" vertical="center"/>
    </xf>
    <xf numFmtId="0" fontId="0" fillId="5" borderId="30" xfId="0" applyFont="1" applyFill="1" applyBorder="1" applyAlignment="1">
      <alignment horizontal="center" vertical="center"/>
    </xf>
    <xf numFmtId="0" fontId="0" fillId="5" borderId="20" xfId="0" applyFont="1" applyFill="1" applyBorder="1" applyAlignment="1">
      <alignment horizontal="left" vertical="center"/>
    </xf>
    <xf numFmtId="0" fontId="0" fillId="5" borderId="52" xfId="0" applyFont="1" applyFill="1" applyBorder="1" applyAlignment="1">
      <alignment horizontal="center" vertical="center"/>
    </xf>
    <xf numFmtId="0" fontId="0" fillId="5" borderId="53" xfId="0" applyFont="1" applyFill="1" applyBorder="1" applyAlignment="1">
      <alignment horizontal="left" vertical="center"/>
    </xf>
    <xf numFmtId="0" fontId="0" fillId="5" borderId="54" xfId="0" applyFont="1" applyFill="1" applyBorder="1" applyAlignment="1">
      <alignment horizontal="center" vertical="center"/>
    </xf>
    <xf numFmtId="0" fontId="0" fillId="5" borderId="5" xfId="0" applyFont="1" applyFill="1" applyBorder="1" applyAlignment="1">
      <alignment horizontal="center" vertical="center"/>
    </xf>
    <xf numFmtId="0" fontId="0" fillId="5" borderId="35" xfId="0" applyFont="1" applyFill="1" applyBorder="1" applyAlignment="1">
      <alignment horizontal="right" vertical="center"/>
    </xf>
    <xf numFmtId="0" fontId="0" fillId="5" borderId="8" xfId="0" applyFont="1" applyFill="1" applyBorder="1" applyAlignment="1">
      <alignment horizontal="center" vertical="center"/>
    </xf>
    <xf numFmtId="0" fontId="0" fillId="5" borderId="36" xfId="0" applyFont="1" applyFill="1" applyBorder="1" applyAlignment="1">
      <alignment horizontal="right" vertical="center"/>
    </xf>
    <xf numFmtId="0" fontId="0" fillId="5" borderId="8" xfId="0" applyFont="1" applyFill="1" applyBorder="1" applyAlignment="1">
      <alignment horizontal="left" vertical="center"/>
    </xf>
    <xf numFmtId="0" fontId="0" fillId="5" borderId="30" xfId="0" applyFont="1" applyFill="1" applyBorder="1" applyAlignment="1">
      <alignment horizontal="right" vertical="center"/>
    </xf>
    <xf numFmtId="0" fontId="0" fillId="5" borderId="53" xfId="0" applyFont="1" applyFill="1" applyBorder="1" applyAlignment="1">
      <alignment horizontal="center" vertical="center"/>
    </xf>
    <xf numFmtId="0" fontId="0" fillId="5" borderId="54" xfId="0" applyFont="1" applyFill="1" applyBorder="1" applyAlignment="1">
      <alignment horizontal="right" vertical="center"/>
    </xf>
    <xf numFmtId="0" fontId="0" fillId="5" borderId="21" xfId="0" applyFont="1" applyFill="1" applyBorder="1" applyAlignment="1">
      <alignment horizontal="left" vertical="center"/>
    </xf>
    <xf numFmtId="0" fontId="0" fillId="5" borderId="55" xfId="0" applyFont="1" applyFill="1" applyBorder="1" applyAlignment="1">
      <alignment horizontal="center" vertical="center"/>
    </xf>
    <xf numFmtId="0" fontId="0" fillId="0" borderId="0" xfId="0" applyFont="1" applyAlignment="1">
      <alignment horizontal="center" vertical="center"/>
    </xf>
    <xf numFmtId="0" fontId="0" fillId="0" borderId="0" xfId="0" applyFont="1" applyAlignment="1">
      <alignment vertical="center"/>
    </xf>
    <xf numFmtId="176" fontId="0" fillId="0" borderId="0" xfId="0" applyNumberFormat="1" applyFont="1" applyAlignment="1">
      <alignment horizontal="center" vertical="center"/>
    </xf>
    <xf numFmtId="176" fontId="0" fillId="0" borderId="0" xfId="15" applyNumberFormat="1" applyFont="1" applyAlignment="1">
      <alignment vertical="center"/>
    </xf>
    <xf numFmtId="0" fontId="0" fillId="5" borderId="7" xfId="0" applyFont="1" applyFill="1" applyBorder="1" applyAlignment="1">
      <alignment horizontal="left" vertical="center"/>
    </xf>
    <xf numFmtId="0" fontId="0" fillId="5" borderId="13" xfId="0" applyFont="1" applyFill="1" applyBorder="1" applyAlignment="1">
      <alignment horizontal="left" vertical="center"/>
    </xf>
    <xf numFmtId="176" fontId="10" fillId="3" borderId="56" xfId="15" applyNumberFormat="1" applyFont="1" applyFill="1" applyBorder="1" applyAlignment="1">
      <alignment horizontal="right" vertical="center"/>
    </xf>
    <xf numFmtId="176" fontId="10" fillId="3" borderId="22" xfId="15" applyNumberFormat="1" applyFont="1" applyFill="1" applyBorder="1" applyAlignment="1">
      <alignment horizontal="right" vertical="center"/>
    </xf>
    <xf numFmtId="176" fontId="10" fillId="3" borderId="28" xfId="15" applyNumberFormat="1" applyFont="1" applyFill="1" applyBorder="1" applyAlignment="1">
      <alignment horizontal="right" vertical="center"/>
    </xf>
    <xf numFmtId="176" fontId="10" fillId="3" borderId="24" xfId="15" applyNumberFormat="1" applyFont="1" applyFill="1" applyBorder="1" applyAlignment="1">
      <alignment horizontal="right" vertical="center"/>
    </xf>
    <xf numFmtId="176" fontId="10" fillId="2" borderId="24" xfId="15" applyNumberFormat="1" applyFont="1" applyFill="1" applyBorder="1" applyAlignment="1">
      <alignment horizontal="right" vertical="center"/>
    </xf>
    <xf numFmtId="176" fontId="10" fillId="2" borderId="22" xfId="15" applyNumberFormat="1" applyFont="1" applyFill="1" applyBorder="1" applyAlignment="1">
      <alignment horizontal="right" vertical="center"/>
    </xf>
    <xf numFmtId="176" fontId="10" fillId="2" borderId="28" xfId="15" applyNumberFormat="1" applyFont="1" applyFill="1" applyBorder="1" applyAlignment="1">
      <alignment horizontal="right" vertical="center"/>
    </xf>
    <xf numFmtId="176" fontId="10" fillId="3" borderId="57" xfId="15" applyNumberFormat="1" applyFont="1" applyFill="1" applyBorder="1" applyAlignment="1">
      <alignment horizontal="right" vertical="center"/>
    </xf>
    <xf numFmtId="176" fontId="10" fillId="3" borderId="58" xfId="15" applyNumberFormat="1" applyFont="1" applyFill="1" applyBorder="1" applyAlignment="1">
      <alignment horizontal="right" vertical="center"/>
    </xf>
    <xf numFmtId="176" fontId="10" fillId="3" borderId="59" xfId="15" applyNumberFormat="1" applyFont="1" applyFill="1" applyBorder="1" applyAlignment="1">
      <alignment horizontal="right" vertical="center"/>
    </xf>
    <xf numFmtId="176" fontId="10" fillId="3" borderId="60" xfId="15" applyNumberFormat="1" applyFont="1" applyFill="1" applyBorder="1" applyAlignment="1">
      <alignment horizontal="right" vertical="center"/>
    </xf>
    <xf numFmtId="176" fontId="10" fillId="2" borderId="60" xfId="15" applyNumberFormat="1" applyFont="1" applyFill="1" applyBorder="1" applyAlignment="1">
      <alignment horizontal="right" vertical="center"/>
    </xf>
    <xf numFmtId="176" fontId="10" fillId="2" borderId="58" xfId="15" applyNumberFormat="1" applyFont="1" applyFill="1" applyBorder="1" applyAlignment="1">
      <alignment horizontal="right" vertical="center"/>
    </xf>
    <xf numFmtId="176" fontId="10" fillId="2" borderId="59" xfId="15" applyNumberFormat="1" applyFont="1" applyFill="1" applyBorder="1" applyAlignment="1">
      <alignment horizontal="right" vertical="center"/>
    </xf>
    <xf numFmtId="176" fontId="10" fillId="3" borderId="61" xfId="15" applyNumberFormat="1" applyFont="1" applyFill="1" applyBorder="1" applyAlignment="1">
      <alignment horizontal="right" vertical="center"/>
    </xf>
    <xf numFmtId="176" fontId="10" fillId="3" borderId="41" xfId="15" applyNumberFormat="1" applyFont="1" applyFill="1" applyBorder="1" applyAlignment="1">
      <alignment horizontal="right" vertical="center"/>
    </xf>
    <xf numFmtId="176" fontId="10" fillId="3" borderId="40" xfId="15" applyNumberFormat="1" applyFont="1" applyFill="1" applyBorder="1" applyAlignment="1">
      <alignment horizontal="right" vertical="center"/>
    </xf>
    <xf numFmtId="176" fontId="10" fillId="3" borderId="42" xfId="15" applyNumberFormat="1" applyFont="1" applyFill="1" applyBorder="1" applyAlignment="1">
      <alignment horizontal="right" vertical="center"/>
    </xf>
    <xf numFmtId="176" fontId="10" fillId="2" borderId="42" xfId="15" applyNumberFormat="1" applyFont="1" applyFill="1" applyBorder="1" applyAlignment="1">
      <alignment horizontal="right" vertical="center"/>
    </xf>
    <xf numFmtId="176" fontId="10" fillId="2" borderId="41" xfId="15" applyNumberFormat="1" applyFont="1" applyFill="1" applyBorder="1" applyAlignment="1">
      <alignment horizontal="right" vertical="center"/>
    </xf>
    <xf numFmtId="176" fontId="10" fillId="2" borderId="40" xfId="15" applyNumberFormat="1" applyFont="1" applyFill="1" applyBorder="1" applyAlignment="1">
      <alignment horizontal="right" vertical="center"/>
    </xf>
    <xf numFmtId="176" fontId="10" fillId="2" borderId="62" xfId="15" applyNumberFormat="1" applyFont="1" applyFill="1" applyBorder="1" applyAlignment="1">
      <alignment horizontal="right" vertical="center"/>
    </xf>
    <xf numFmtId="176" fontId="10" fillId="3" borderId="57" xfId="15" applyNumberFormat="1" applyFont="1" applyFill="1" applyBorder="1" applyAlignment="1" quotePrefix="1">
      <alignment horizontal="right" vertical="center"/>
    </xf>
    <xf numFmtId="176" fontId="10" fillId="3" borderId="58" xfId="15" applyNumberFormat="1" applyFont="1" applyFill="1" applyBorder="1" applyAlignment="1" quotePrefix="1">
      <alignment horizontal="right" vertical="center"/>
    </xf>
    <xf numFmtId="176" fontId="10" fillId="3" borderId="59" xfId="15" applyNumberFormat="1" applyFont="1" applyFill="1" applyBorder="1" applyAlignment="1" quotePrefix="1">
      <alignment horizontal="right" vertical="center"/>
    </xf>
    <xf numFmtId="176" fontId="10" fillId="3" borderId="60" xfId="15" applyNumberFormat="1" applyFont="1" applyFill="1" applyBorder="1" applyAlignment="1" quotePrefix="1">
      <alignment horizontal="right" vertical="center"/>
    </xf>
    <xf numFmtId="176" fontId="10" fillId="2" borderId="60" xfId="15" applyNumberFormat="1" applyFont="1" applyFill="1" applyBorder="1" applyAlignment="1" quotePrefix="1">
      <alignment horizontal="right" vertical="center"/>
    </xf>
    <xf numFmtId="176" fontId="10" fillId="2" borderId="58" xfId="15" applyNumberFormat="1" applyFont="1" applyFill="1" applyBorder="1" applyAlignment="1" quotePrefix="1">
      <alignment horizontal="right" vertical="center"/>
    </xf>
    <xf numFmtId="176" fontId="10" fillId="2" borderId="59" xfId="15" applyNumberFormat="1" applyFont="1" applyFill="1" applyBorder="1" applyAlignment="1" quotePrefix="1">
      <alignment horizontal="right" vertical="center"/>
    </xf>
    <xf numFmtId="176" fontId="10" fillId="3" borderId="63" xfId="15" applyNumberFormat="1" applyFont="1" applyFill="1" applyBorder="1" applyAlignment="1">
      <alignment horizontal="right" vertical="center"/>
    </xf>
    <xf numFmtId="176" fontId="10" fillId="3" borderId="23" xfId="15" applyNumberFormat="1" applyFont="1" applyFill="1" applyBorder="1" applyAlignment="1">
      <alignment horizontal="right" vertical="center"/>
    </xf>
    <xf numFmtId="176" fontId="10" fillId="3" borderId="29" xfId="15" applyNumberFormat="1" applyFont="1" applyFill="1" applyBorder="1" applyAlignment="1">
      <alignment horizontal="right" vertical="center"/>
    </xf>
    <xf numFmtId="176" fontId="10" fillId="3" borderId="25" xfId="15" applyNumberFormat="1" applyFont="1" applyFill="1" applyBorder="1" applyAlignment="1">
      <alignment horizontal="right" vertical="center"/>
    </xf>
    <xf numFmtId="176" fontId="10" fillId="2" borderId="25" xfId="15" applyNumberFormat="1" applyFont="1" applyFill="1" applyBorder="1" applyAlignment="1">
      <alignment horizontal="right" vertical="center"/>
    </xf>
    <xf numFmtId="176" fontId="10" fillId="2" borderId="23" xfId="15" applyNumberFormat="1" applyFont="1" applyFill="1" applyBorder="1" applyAlignment="1">
      <alignment horizontal="right" vertical="center"/>
    </xf>
    <xf numFmtId="176" fontId="10" fillId="2" borderId="29" xfId="15" applyNumberFormat="1" applyFont="1" applyFill="1" applyBorder="1" applyAlignment="1">
      <alignment horizontal="right" vertical="center"/>
    </xf>
    <xf numFmtId="176" fontId="10" fillId="0" borderId="0" xfId="15" applyNumberFormat="1" applyFont="1" applyAlignment="1">
      <alignment vertical="center"/>
    </xf>
    <xf numFmtId="176" fontId="10" fillId="2" borderId="46" xfId="15" applyNumberFormat="1" applyFont="1" applyFill="1" applyBorder="1" applyAlignment="1">
      <alignment horizontal="right" vertical="center"/>
    </xf>
    <xf numFmtId="176" fontId="10" fillId="2" borderId="47" xfId="15" applyNumberFormat="1" applyFont="1" applyFill="1" applyBorder="1" applyAlignment="1">
      <alignment horizontal="right" vertical="center"/>
    </xf>
    <xf numFmtId="176" fontId="10" fillId="2" borderId="45" xfId="15" applyNumberFormat="1" applyFont="1" applyFill="1" applyBorder="1" applyAlignment="1">
      <alignment horizontal="right" vertical="center"/>
    </xf>
    <xf numFmtId="176" fontId="10" fillId="3" borderId="64" xfId="15" applyNumberFormat="1" applyFont="1" applyFill="1" applyBorder="1" applyAlignment="1">
      <alignment vertical="center"/>
    </xf>
    <xf numFmtId="176" fontId="10" fillId="3" borderId="45" xfId="15" applyNumberFormat="1" applyFont="1" applyFill="1" applyBorder="1" applyAlignment="1">
      <alignment vertical="center"/>
    </xf>
    <xf numFmtId="176" fontId="10" fillId="3" borderId="46" xfId="15" applyNumberFormat="1" applyFont="1" applyFill="1" applyBorder="1" applyAlignment="1">
      <alignment vertical="center"/>
    </xf>
    <xf numFmtId="176" fontId="10" fillId="3" borderId="47" xfId="15" applyNumberFormat="1" applyFont="1" applyFill="1" applyBorder="1" applyAlignment="1">
      <alignment vertical="center"/>
    </xf>
    <xf numFmtId="0" fontId="0" fillId="0" borderId="0" xfId="0" applyFont="1" applyAlignment="1">
      <alignment horizontal="right"/>
    </xf>
    <xf numFmtId="9" fontId="3" fillId="4" borderId="5" xfId="15" applyFont="1" applyFill="1" applyBorder="1" applyAlignment="1">
      <alignment vertical="center"/>
    </xf>
    <xf numFmtId="9" fontId="3" fillId="4" borderId="22" xfId="15" applyFont="1" applyFill="1" applyBorder="1" applyAlignment="1">
      <alignment vertical="center"/>
    </xf>
    <xf numFmtId="9" fontId="3" fillId="4" borderId="28" xfId="15" applyFont="1" applyFill="1" applyBorder="1" applyAlignment="1">
      <alignment vertical="center"/>
    </xf>
    <xf numFmtId="9" fontId="3" fillId="4" borderId="24" xfId="15" applyFont="1" applyFill="1" applyBorder="1" applyAlignment="1">
      <alignment vertical="center"/>
    </xf>
    <xf numFmtId="9" fontId="3" fillId="4" borderId="20" xfId="15" applyFont="1" applyFill="1" applyBorder="1" applyAlignment="1">
      <alignment vertical="center"/>
    </xf>
    <xf numFmtId="9" fontId="0" fillId="3" borderId="56" xfId="15" applyFont="1" applyFill="1" applyBorder="1" applyAlignment="1">
      <alignment horizontal="right" vertical="center"/>
    </xf>
    <xf numFmtId="9" fontId="0" fillId="3" borderId="22" xfId="15" applyFont="1" applyFill="1" applyBorder="1" applyAlignment="1">
      <alignment horizontal="right" vertical="center"/>
    </xf>
    <xf numFmtId="9" fontId="0" fillId="3" borderId="28" xfId="15" applyFont="1" applyFill="1" applyBorder="1" applyAlignment="1">
      <alignment horizontal="right" vertical="center"/>
    </xf>
    <xf numFmtId="9" fontId="0" fillId="3" borderId="24" xfId="15" applyFont="1" applyFill="1" applyBorder="1" applyAlignment="1">
      <alignment horizontal="right" vertical="center"/>
    </xf>
    <xf numFmtId="9" fontId="0" fillId="3" borderId="52" xfId="15" applyFont="1" applyFill="1" applyBorder="1" applyAlignment="1">
      <alignment horizontal="right" vertical="center"/>
    </xf>
    <xf numFmtId="9" fontId="3" fillId="2" borderId="56" xfId="15" applyFont="1" applyFill="1" applyBorder="1" applyAlignment="1">
      <alignment horizontal="right" vertical="center"/>
    </xf>
    <xf numFmtId="9" fontId="3" fillId="2" borderId="22" xfId="15" applyFont="1" applyFill="1" applyBorder="1" applyAlignment="1">
      <alignment horizontal="right" vertical="center"/>
    </xf>
    <xf numFmtId="9" fontId="3" fillId="2" borderId="28" xfId="15" applyFont="1" applyFill="1" applyBorder="1" applyAlignment="1">
      <alignment horizontal="right" vertical="center"/>
    </xf>
    <xf numFmtId="9" fontId="3" fillId="2" borderId="24" xfId="15" applyFont="1" applyFill="1" applyBorder="1" applyAlignment="1">
      <alignment horizontal="right" vertical="center"/>
    </xf>
    <xf numFmtId="9" fontId="3" fillId="4" borderId="53" xfId="15" applyFont="1" applyFill="1" applyBorder="1" applyAlignment="1">
      <alignment vertical="center"/>
    </xf>
    <xf numFmtId="9" fontId="3" fillId="4" borderId="58" xfId="15" applyFont="1" applyFill="1" applyBorder="1" applyAlignment="1">
      <alignment vertical="center"/>
    </xf>
    <xf numFmtId="9" fontId="3" fillId="4" borderId="59" xfId="15" applyFont="1" applyFill="1" applyBorder="1" applyAlignment="1">
      <alignment vertical="center"/>
    </xf>
    <xf numFmtId="9" fontId="3" fillId="4" borderId="60" xfId="15" applyFont="1" applyFill="1" applyBorder="1" applyAlignment="1">
      <alignment vertical="center"/>
    </xf>
    <xf numFmtId="9" fontId="0" fillId="3" borderId="57" xfId="15" applyFont="1" applyFill="1" applyBorder="1" applyAlignment="1">
      <alignment horizontal="right" vertical="center"/>
    </xf>
    <xf numFmtId="9" fontId="0" fillId="3" borderId="58" xfId="15" applyFont="1" applyFill="1" applyBorder="1" applyAlignment="1">
      <alignment horizontal="right" vertical="center"/>
    </xf>
    <xf numFmtId="9" fontId="0" fillId="3" borderId="59" xfId="15" applyFont="1" applyFill="1" applyBorder="1" applyAlignment="1">
      <alignment horizontal="right" vertical="center"/>
    </xf>
    <xf numFmtId="9" fontId="0" fillId="3" borderId="60" xfId="15" applyFont="1" applyFill="1" applyBorder="1" applyAlignment="1">
      <alignment horizontal="right" vertical="center"/>
    </xf>
    <xf numFmtId="9" fontId="0" fillId="3" borderId="54" xfId="15" applyFont="1" applyFill="1" applyBorder="1" applyAlignment="1">
      <alignment horizontal="right" vertical="center"/>
    </xf>
    <xf numFmtId="9" fontId="3" fillId="2" borderId="57" xfId="15" applyFont="1" applyFill="1" applyBorder="1" applyAlignment="1">
      <alignment horizontal="right" vertical="center"/>
    </xf>
    <xf numFmtId="9" fontId="3" fillId="2" borderId="58" xfId="15" applyFont="1" applyFill="1" applyBorder="1" applyAlignment="1">
      <alignment horizontal="right" vertical="center"/>
    </xf>
    <xf numFmtId="9" fontId="3" fillId="2" borderId="59" xfId="15" applyFont="1" applyFill="1" applyBorder="1" applyAlignment="1">
      <alignment horizontal="right" vertical="center"/>
    </xf>
    <xf numFmtId="9" fontId="3" fillId="2" borderId="60" xfId="15" applyFont="1" applyFill="1" applyBorder="1" applyAlignment="1">
      <alignment horizontal="right" vertical="center"/>
    </xf>
    <xf numFmtId="9" fontId="3" fillId="4" borderId="41" xfId="15" applyFont="1" applyFill="1" applyBorder="1" applyAlignment="1">
      <alignment vertical="center"/>
    </xf>
    <xf numFmtId="9" fontId="3" fillId="4" borderId="40" xfId="15" applyFont="1" applyFill="1" applyBorder="1" applyAlignment="1">
      <alignment vertical="center"/>
    </xf>
    <xf numFmtId="9" fontId="3" fillId="4" borderId="42" xfId="15" applyFont="1" applyFill="1" applyBorder="1" applyAlignment="1">
      <alignment vertical="center"/>
    </xf>
    <xf numFmtId="9" fontId="0" fillId="3" borderId="61" xfId="15" applyFont="1" applyFill="1" applyBorder="1" applyAlignment="1">
      <alignment horizontal="right" vertical="center"/>
    </xf>
    <xf numFmtId="9" fontId="0" fillId="3" borderId="41" xfId="15" applyFont="1" applyFill="1" applyBorder="1" applyAlignment="1">
      <alignment horizontal="right" vertical="center"/>
    </xf>
    <xf numFmtId="9" fontId="0" fillId="3" borderId="40" xfId="15" applyFont="1" applyFill="1" applyBorder="1" applyAlignment="1">
      <alignment horizontal="right" vertical="center"/>
    </xf>
    <xf numFmtId="9" fontId="0" fillId="3" borderId="42" xfId="15" applyFont="1" applyFill="1" applyBorder="1" applyAlignment="1">
      <alignment horizontal="right" vertical="center"/>
    </xf>
    <xf numFmtId="9" fontId="0" fillId="3" borderId="35" xfId="15" applyFont="1" applyFill="1" applyBorder="1" applyAlignment="1">
      <alignment horizontal="right" vertical="center"/>
    </xf>
    <xf numFmtId="9" fontId="3" fillId="2" borderId="61" xfId="15" applyFont="1" applyFill="1" applyBorder="1" applyAlignment="1">
      <alignment horizontal="right" vertical="center"/>
    </xf>
    <xf numFmtId="9" fontId="3" fillId="2" borderId="41" xfId="15" applyFont="1" applyFill="1" applyBorder="1" applyAlignment="1">
      <alignment horizontal="right" vertical="center"/>
    </xf>
    <xf numFmtId="9" fontId="3" fillId="2" borderId="40" xfId="15" applyFont="1" applyFill="1" applyBorder="1" applyAlignment="1">
      <alignment horizontal="right" vertical="center"/>
    </xf>
    <xf numFmtId="9" fontId="3" fillId="2" borderId="42" xfId="15" applyFont="1" applyFill="1" applyBorder="1" applyAlignment="1">
      <alignment horizontal="right" vertical="center"/>
    </xf>
    <xf numFmtId="9" fontId="3" fillId="2" borderId="62" xfId="15" applyFont="1" applyFill="1" applyBorder="1" applyAlignment="1">
      <alignment horizontal="right" vertical="center"/>
    </xf>
    <xf numFmtId="9" fontId="3" fillId="2" borderId="12" xfId="15" applyFont="1" applyFill="1" applyBorder="1" applyAlignment="1">
      <alignment horizontal="right" vertical="center"/>
    </xf>
    <xf numFmtId="9" fontId="3" fillId="2" borderId="57" xfId="15" applyFont="1" applyFill="1" applyBorder="1" applyAlignment="1" quotePrefix="1">
      <alignment horizontal="right" vertical="center"/>
    </xf>
    <xf numFmtId="9" fontId="3" fillId="2" borderId="58" xfId="15" applyFont="1" applyFill="1" applyBorder="1" applyAlignment="1" quotePrefix="1">
      <alignment horizontal="right" vertical="center"/>
    </xf>
    <xf numFmtId="9" fontId="3" fillId="2" borderId="59" xfId="15" applyFont="1" applyFill="1" applyBorder="1" applyAlignment="1" quotePrefix="1">
      <alignment horizontal="right" vertical="center"/>
    </xf>
    <xf numFmtId="9" fontId="3" fillId="2" borderId="60" xfId="15" applyFont="1" applyFill="1" applyBorder="1" applyAlignment="1" quotePrefix="1">
      <alignment horizontal="right" vertical="center"/>
    </xf>
    <xf numFmtId="9" fontId="3" fillId="4" borderId="21" xfId="15" applyFont="1" applyFill="1" applyBorder="1" applyAlignment="1">
      <alignment vertical="center"/>
    </xf>
    <xf numFmtId="9" fontId="3" fillId="4" borderId="23" xfId="15" applyFont="1" applyFill="1" applyBorder="1" applyAlignment="1">
      <alignment vertical="center"/>
    </xf>
    <xf numFmtId="9" fontId="3" fillId="4" borderId="29" xfId="15" applyFont="1" applyFill="1" applyBorder="1" applyAlignment="1">
      <alignment vertical="center"/>
    </xf>
    <xf numFmtId="9" fontId="3" fillId="4" borderId="25" xfId="15" applyFont="1" applyFill="1" applyBorder="1" applyAlignment="1">
      <alignment vertical="center"/>
    </xf>
    <xf numFmtId="9" fontId="0" fillId="3" borderId="63" xfId="15" applyFont="1" applyFill="1" applyBorder="1" applyAlignment="1">
      <alignment horizontal="right" vertical="center"/>
    </xf>
    <xf numFmtId="9" fontId="0" fillId="3" borderId="23" xfId="15" applyFont="1" applyFill="1" applyBorder="1" applyAlignment="1">
      <alignment horizontal="right" vertical="center"/>
    </xf>
    <xf numFmtId="9" fontId="0" fillId="3" borderId="29" xfId="15" applyFont="1" applyFill="1" applyBorder="1" applyAlignment="1">
      <alignment horizontal="right" vertical="center"/>
    </xf>
    <xf numFmtId="9" fontId="0" fillId="3" borderId="25" xfId="15" applyFont="1" applyFill="1" applyBorder="1" applyAlignment="1">
      <alignment horizontal="right" vertical="center"/>
    </xf>
    <xf numFmtId="9" fontId="0" fillId="3" borderId="55" xfId="15" applyFont="1" applyFill="1" applyBorder="1" applyAlignment="1">
      <alignment horizontal="right" vertical="center"/>
    </xf>
    <xf numFmtId="9" fontId="3" fillId="2" borderId="63" xfId="15" applyFont="1" applyFill="1" applyBorder="1" applyAlignment="1">
      <alignment horizontal="right" vertical="center"/>
    </xf>
    <xf numFmtId="9" fontId="3" fillId="2" borderId="23" xfId="15" applyFont="1" applyFill="1" applyBorder="1" applyAlignment="1">
      <alignment horizontal="right" vertical="center"/>
    </xf>
    <xf numFmtId="9" fontId="3" fillId="2" borderId="29" xfId="15" applyFont="1" applyFill="1" applyBorder="1" applyAlignment="1">
      <alignment horizontal="right" vertical="center"/>
    </xf>
    <xf numFmtId="9" fontId="3" fillId="2" borderId="25" xfId="15" applyFont="1" applyFill="1" applyBorder="1" applyAlignment="1">
      <alignment horizontal="right" vertical="center"/>
    </xf>
    <xf numFmtId="9" fontId="3" fillId="3" borderId="56" xfId="15" applyFont="1" applyFill="1" applyBorder="1" applyAlignment="1">
      <alignment horizontal="right" vertical="center"/>
    </xf>
    <xf numFmtId="9" fontId="3" fillId="3" borderId="22" xfId="15" applyFont="1" applyFill="1" applyBorder="1" applyAlignment="1">
      <alignment horizontal="right" vertical="center"/>
    </xf>
    <xf numFmtId="9" fontId="3" fillId="3" borderId="28" xfId="15" applyFont="1" applyFill="1" applyBorder="1" applyAlignment="1">
      <alignment horizontal="right" vertical="center"/>
    </xf>
    <xf numFmtId="9" fontId="3" fillId="3" borderId="24" xfId="15" applyFont="1" applyFill="1" applyBorder="1" applyAlignment="1">
      <alignment horizontal="right" vertical="center"/>
    </xf>
    <xf numFmtId="9" fontId="3" fillId="3" borderId="52" xfId="15" applyFont="1" applyFill="1" applyBorder="1" applyAlignment="1">
      <alignment horizontal="right" vertical="center"/>
    </xf>
    <xf numFmtId="9" fontId="3" fillId="3" borderId="57" xfId="15" applyFont="1" applyFill="1" applyBorder="1" applyAlignment="1">
      <alignment horizontal="right" vertical="center"/>
    </xf>
    <xf numFmtId="9" fontId="3" fillId="3" borderId="58" xfId="15" applyFont="1" applyFill="1" applyBorder="1" applyAlignment="1">
      <alignment horizontal="right" vertical="center"/>
    </xf>
    <xf numFmtId="9" fontId="3" fillId="3" borderId="59" xfId="15" applyFont="1" applyFill="1" applyBorder="1" applyAlignment="1">
      <alignment horizontal="right" vertical="center"/>
    </xf>
    <xf numFmtId="9" fontId="3" fillId="3" borderId="60" xfId="15" applyFont="1" applyFill="1" applyBorder="1" applyAlignment="1">
      <alignment horizontal="right" vertical="center"/>
    </xf>
    <xf numFmtId="9" fontId="3" fillId="3" borderId="54" xfId="15" applyFont="1" applyFill="1" applyBorder="1" applyAlignment="1">
      <alignment horizontal="right" vertical="center"/>
    </xf>
    <xf numFmtId="9" fontId="3" fillId="3" borderId="61" xfId="15" applyFont="1" applyFill="1" applyBorder="1" applyAlignment="1">
      <alignment horizontal="right" vertical="center"/>
    </xf>
    <xf numFmtId="9" fontId="3" fillId="3" borderId="41" xfId="15" applyFont="1" applyFill="1" applyBorder="1" applyAlignment="1">
      <alignment horizontal="right" vertical="center"/>
    </xf>
    <xf numFmtId="9" fontId="3" fillId="3" borderId="40" xfId="15" applyFont="1" applyFill="1" applyBorder="1" applyAlignment="1">
      <alignment horizontal="right" vertical="center"/>
    </xf>
    <xf numFmtId="9" fontId="3" fillId="3" borderId="42" xfId="15" applyFont="1" applyFill="1" applyBorder="1" applyAlignment="1">
      <alignment horizontal="right" vertical="center"/>
    </xf>
    <xf numFmtId="9" fontId="3" fillId="3" borderId="35" xfId="15" applyFont="1" applyFill="1" applyBorder="1" applyAlignment="1">
      <alignment horizontal="right" vertical="center"/>
    </xf>
    <xf numFmtId="9" fontId="3" fillId="3" borderId="57" xfId="15" applyFont="1" applyFill="1" applyBorder="1" applyAlignment="1" quotePrefix="1">
      <alignment horizontal="right" vertical="center"/>
    </xf>
    <xf numFmtId="9" fontId="3" fillId="3" borderId="58" xfId="15" applyFont="1" applyFill="1" applyBorder="1" applyAlignment="1" quotePrefix="1">
      <alignment horizontal="right" vertical="center"/>
    </xf>
    <xf numFmtId="9" fontId="3" fillId="3" borderId="59" xfId="15" applyFont="1" applyFill="1" applyBorder="1" applyAlignment="1" quotePrefix="1">
      <alignment horizontal="right" vertical="center"/>
    </xf>
    <xf numFmtId="9" fontId="3" fillId="3" borderId="60" xfId="15" applyFont="1" applyFill="1" applyBorder="1" applyAlignment="1" quotePrefix="1">
      <alignment horizontal="right" vertical="center"/>
    </xf>
    <xf numFmtId="9" fontId="3" fillId="3" borderId="54" xfId="15" applyFont="1" applyFill="1" applyBorder="1" applyAlignment="1" quotePrefix="1">
      <alignment horizontal="right" vertical="center"/>
    </xf>
    <xf numFmtId="9" fontId="3" fillId="3" borderId="63" xfId="15" applyFont="1" applyFill="1" applyBorder="1" applyAlignment="1">
      <alignment horizontal="right" vertical="center"/>
    </xf>
    <xf numFmtId="9" fontId="3" fillId="3" borderId="23" xfId="15" applyFont="1" applyFill="1" applyBorder="1" applyAlignment="1">
      <alignment horizontal="right" vertical="center"/>
    </xf>
    <xf numFmtId="9" fontId="3" fillId="3" borderId="29" xfId="15" applyFont="1" applyFill="1" applyBorder="1" applyAlignment="1">
      <alignment horizontal="right" vertical="center"/>
    </xf>
    <xf numFmtId="9" fontId="3" fillId="3" borderId="25" xfId="15" applyFont="1" applyFill="1" applyBorder="1" applyAlignment="1">
      <alignment horizontal="right" vertical="center"/>
    </xf>
    <xf numFmtId="9" fontId="3" fillId="3" borderId="55" xfId="15" applyFont="1" applyFill="1" applyBorder="1" applyAlignment="1">
      <alignment horizontal="right" vertical="center"/>
    </xf>
    <xf numFmtId="9" fontId="3" fillId="4" borderId="8" xfId="15" applyFont="1" applyFill="1" applyBorder="1" applyAlignment="1">
      <alignment vertical="center"/>
    </xf>
    <xf numFmtId="9" fontId="3" fillId="4" borderId="10" xfId="15" applyFont="1" applyFill="1" applyBorder="1" applyAlignment="1">
      <alignment vertical="center"/>
    </xf>
    <xf numFmtId="9" fontId="3" fillId="4" borderId="11" xfId="15" applyFont="1" applyFill="1" applyBorder="1" applyAlignment="1">
      <alignment vertical="center"/>
    </xf>
    <xf numFmtId="9" fontId="3" fillId="4" borderId="12" xfId="15" applyFont="1" applyFill="1" applyBorder="1" applyAlignment="1">
      <alignment vertical="center"/>
    </xf>
    <xf numFmtId="9" fontId="0" fillId="3" borderId="9" xfId="15" applyFont="1" applyFill="1" applyBorder="1" applyAlignment="1">
      <alignment horizontal="right" vertical="center"/>
    </xf>
    <xf numFmtId="9" fontId="0" fillId="3" borderId="10" xfId="15" applyFont="1" applyFill="1" applyBorder="1" applyAlignment="1">
      <alignment horizontal="right" vertical="center"/>
    </xf>
    <xf numFmtId="9" fontId="0" fillId="3" borderId="11" xfId="15" applyFont="1" applyFill="1" applyBorder="1" applyAlignment="1">
      <alignment horizontal="right" vertical="center"/>
    </xf>
    <xf numFmtId="9" fontId="0" fillId="3" borderId="12" xfId="15" applyFont="1" applyFill="1" applyBorder="1" applyAlignment="1">
      <alignment horizontal="right" vertical="center"/>
    </xf>
    <xf numFmtId="9" fontId="0" fillId="3" borderId="36" xfId="15" applyFont="1" applyFill="1" applyBorder="1" applyAlignment="1">
      <alignment horizontal="right" vertical="center"/>
    </xf>
    <xf numFmtId="9" fontId="3" fillId="2" borderId="9" xfId="15" applyFont="1" applyFill="1" applyBorder="1" applyAlignment="1">
      <alignment horizontal="right" vertical="center"/>
    </xf>
    <xf numFmtId="9" fontId="3" fillId="2" borderId="10" xfId="15" applyFont="1" applyFill="1" applyBorder="1" applyAlignment="1">
      <alignment horizontal="right" vertical="center"/>
    </xf>
    <xf numFmtId="9" fontId="3" fillId="2" borderId="11" xfId="15" applyFont="1" applyFill="1" applyBorder="1" applyAlignment="1">
      <alignment horizontal="right" vertical="center"/>
    </xf>
    <xf numFmtId="0" fontId="0" fillId="5" borderId="65" xfId="0" applyFont="1" applyFill="1" applyBorder="1" applyAlignment="1">
      <alignment horizontal="left" vertical="center"/>
    </xf>
    <xf numFmtId="0" fontId="0" fillId="5" borderId="66" xfId="0" applyFont="1" applyFill="1" applyBorder="1" applyAlignment="1">
      <alignment horizontal="right" vertical="center"/>
    </xf>
    <xf numFmtId="0" fontId="0" fillId="5" borderId="67" xfId="0" applyFont="1" applyFill="1" applyBorder="1" applyAlignment="1">
      <alignment horizontal="right" vertical="center"/>
    </xf>
    <xf numFmtId="0" fontId="0" fillId="5" borderId="68" xfId="0" applyFont="1" applyFill="1" applyBorder="1" applyAlignment="1">
      <alignment horizontal="right" vertical="center"/>
    </xf>
    <xf numFmtId="0" fontId="3" fillId="3" borderId="0" xfId="0" applyFont="1" applyFill="1" applyBorder="1" applyAlignment="1">
      <alignment horizontal="center" vertical="center"/>
    </xf>
    <xf numFmtId="0" fontId="0" fillId="5" borderId="69" xfId="0" applyFont="1" applyFill="1" applyBorder="1" applyAlignment="1">
      <alignment horizontal="left" vertical="center"/>
    </xf>
    <xf numFmtId="0" fontId="0" fillId="5" borderId="70" xfId="0" applyFont="1" applyFill="1" applyBorder="1" applyAlignment="1">
      <alignment horizontal="left" vertical="center"/>
    </xf>
    <xf numFmtId="0" fontId="0" fillId="5" borderId="71" xfId="0" applyFont="1" applyFill="1" applyBorder="1" applyAlignment="1">
      <alignment horizontal="left" vertical="center"/>
    </xf>
    <xf numFmtId="0" fontId="0" fillId="5" borderId="71" xfId="0" applyFont="1" applyFill="1" applyBorder="1" applyAlignment="1">
      <alignment horizontal="center" vertical="center"/>
    </xf>
    <xf numFmtId="0" fontId="0" fillId="5" borderId="63" xfId="0" applyFont="1" applyFill="1" applyBorder="1" applyAlignment="1">
      <alignment horizontal="center" vertical="center"/>
    </xf>
    <xf numFmtId="0" fontId="0" fillId="5" borderId="72" xfId="0" applyFont="1" applyFill="1" applyBorder="1" applyAlignment="1">
      <alignment horizontal="right" vertical="center"/>
    </xf>
    <xf numFmtId="9" fontId="3" fillId="4" borderId="49" xfId="15" applyFont="1" applyFill="1" applyBorder="1" applyAlignment="1">
      <alignment vertical="center"/>
    </xf>
    <xf numFmtId="9" fontId="3" fillId="4" borderId="50" xfId="15" applyFont="1" applyFill="1" applyBorder="1" applyAlignment="1">
      <alignment vertical="center"/>
    </xf>
    <xf numFmtId="9" fontId="3" fillId="4" borderId="51" xfId="15" applyFont="1" applyFill="1" applyBorder="1" applyAlignment="1">
      <alignment vertical="center"/>
    </xf>
    <xf numFmtId="9" fontId="3" fillId="4" borderId="73" xfId="15" applyFont="1" applyFill="1" applyBorder="1" applyAlignment="1">
      <alignment vertical="center"/>
    </xf>
    <xf numFmtId="9" fontId="3" fillId="2" borderId="74" xfId="15" applyFont="1" applyFill="1" applyBorder="1" applyAlignment="1">
      <alignment horizontal="right" vertical="center"/>
    </xf>
    <xf numFmtId="9" fontId="3" fillId="2" borderId="49" xfId="15" applyFont="1" applyFill="1" applyBorder="1" applyAlignment="1">
      <alignment horizontal="right" vertical="center"/>
    </xf>
    <xf numFmtId="9" fontId="3" fillId="2" borderId="50" xfId="15" applyFont="1" applyFill="1" applyBorder="1" applyAlignment="1">
      <alignment horizontal="right" vertical="center"/>
    </xf>
    <xf numFmtId="9" fontId="3" fillId="2" borderId="51" xfId="15" applyFont="1" applyFill="1" applyBorder="1" applyAlignment="1">
      <alignment horizontal="right" vertical="center"/>
    </xf>
    <xf numFmtId="9" fontId="3" fillId="4" borderId="45" xfId="15" applyFont="1" applyFill="1" applyBorder="1" applyAlignment="1">
      <alignment vertical="center"/>
    </xf>
    <xf numFmtId="9" fontId="3" fillId="4" borderId="46" xfId="15" applyFont="1" applyFill="1" applyBorder="1" applyAlignment="1">
      <alignment vertical="center"/>
    </xf>
    <xf numFmtId="9" fontId="3" fillId="4" borderId="47" xfId="15" applyFont="1" applyFill="1" applyBorder="1" applyAlignment="1">
      <alignment vertical="center"/>
    </xf>
    <xf numFmtId="9" fontId="3" fillId="4" borderId="75" xfId="15" applyFont="1" applyFill="1" applyBorder="1" applyAlignment="1">
      <alignment vertical="center"/>
    </xf>
    <xf numFmtId="9" fontId="3" fillId="2" borderId="64" xfId="15" applyFont="1" applyFill="1" applyBorder="1" applyAlignment="1" quotePrefix="1">
      <alignment horizontal="right" vertical="center"/>
    </xf>
    <xf numFmtId="9" fontId="3" fillId="2" borderId="45" xfId="15" applyFont="1" applyFill="1" applyBorder="1" applyAlignment="1" quotePrefix="1">
      <alignment horizontal="right" vertical="center"/>
    </xf>
    <xf numFmtId="9" fontId="3" fillId="2" borderId="46" xfId="15" applyFont="1" applyFill="1" applyBorder="1" applyAlignment="1" quotePrefix="1">
      <alignment horizontal="right" vertical="center"/>
    </xf>
    <xf numFmtId="9" fontId="3" fillId="2" borderId="47" xfId="15" applyFont="1" applyFill="1" applyBorder="1" applyAlignment="1" quotePrefix="1">
      <alignment horizontal="right" vertical="center"/>
    </xf>
    <xf numFmtId="9" fontId="3" fillId="3" borderId="74" xfId="15" applyFont="1" applyFill="1" applyBorder="1" applyAlignment="1">
      <alignment horizontal="right" vertical="center"/>
    </xf>
    <xf numFmtId="9" fontId="3" fillId="3" borderId="49" xfId="15" applyFont="1" applyFill="1" applyBorder="1" applyAlignment="1">
      <alignment horizontal="right" vertical="center"/>
    </xf>
    <xf numFmtId="9" fontId="3" fillId="3" borderId="50" xfId="15" applyFont="1" applyFill="1" applyBorder="1" applyAlignment="1">
      <alignment horizontal="right" vertical="center"/>
    </xf>
    <xf numFmtId="9" fontId="3" fillId="3" borderId="51" xfId="15" applyFont="1" applyFill="1" applyBorder="1" applyAlignment="1">
      <alignment horizontal="right" vertical="center"/>
    </xf>
    <xf numFmtId="9" fontId="3" fillId="3" borderId="38" xfId="15" applyFont="1" applyFill="1" applyBorder="1" applyAlignment="1">
      <alignment horizontal="right" vertical="center"/>
    </xf>
    <xf numFmtId="9" fontId="3" fillId="3" borderId="64" xfId="15" applyFont="1" applyFill="1" applyBorder="1" applyAlignment="1" quotePrefix="1">
      <alignment horizontal="right" vertical="center"/>
    </xf>
    <xf numFmtId="9" fontId="3" fillId="3" borderId="45" xfId="15" applyFont="1" applyFill="1" applyBorder="1" applyAlignment="1" quotePrefix="1">
      <alignment horizontal="right" vertical="center"/>
    </xf>
    <xf numFmtId="9" fontId="3" fillId="3" borderId="46" xfId="15" applyFont="1" applyFill="1" applyBorder="1" applyAlignment="1" quotePrefix="1">
      <alignment horizontal="right" vertical="center"/>
    </xf>
    <xf numFmtId="9" fontId="3" fillId="3" borderId="47" xfId="15" applyFont="1" applyFill="1" applyBorder="1" applyAlignment="1" quotePrefix="1">
      <alignment horizontal="right" vertical="center"/>
    </xf>
    <xf numFmtId="9" fontId="3" fillId="3" borderId="37" xfId="15" applyFont="1" applyFill="1" applyBorder="1" applyAlignment="1" quotePrefix="1">
      <alignment horizontal="right" vertical="center"/>
    </xf>
    <xf numFmtId="176" fontId="10" fillId="3" borderId="76" xfId="15" applyNumberFormat="1" applyFont="1" applyFill="1" applyBorder="1" applyAlignment="1" quotePrefix="1">
      <alignment horizontal="right" vertical="center"/>
    </xf>
    <xf numFmtId="176" fontId="10" fillId="3" borderId="18" xfId="15" applyNumberFormat="1" applyFont="1" applyFill="1" applyBorder="1" applyAlignment="1" quotePrefix="1">
      <alignment horizontal="right" vertical="center"/>
    </xf>
    <xf numFmtId="176" fontId="10" fillId="3" borderId="19" xfId="15" applyNumberFormat="1" applyFont="1" applyFill="1" applyBorder="1" applyAlignment="1" quotePrefix="1">
      <alignment horizontal="right" vertical="center"/>
    </xf>
    <xf numFmtId="176" fontId="10" fillId="3" borderId="17" xfId="15" applyNumberFormat="1" applyFont="1" applyFill="1" applyBorder="1" applyAlignment="1" quotePrefix="1">
      <alignment horizontal="right" vertical="center"/>
    </xf>
    <xf numFmtId="176" fontId="10" fillId="2" borderId="17" xfId="15" applyNumberFormat="1" applyFont="1" applyFill="1" applyBorder="1" applyAlignment="1" quotePrefix="1">
      <alignment horizontal="right" vertical="center"/>
    </xf>
    <xf numFmtId="176" fontId="10" fillId="2" borderId="18" xfId="15" applyNumberFormat="1" applyFont="1" applyFill="1" applyBorder="1" applyAlignment="1" quotePrefix="1">
      <alignment horizontal="right" vertical="center"/>
    </xf>
    <xf numFmtId="176" fontId="10" fillId="2" borderId="19" xfId="15" applyNumberFormat="1" applyFont="1" applyFill="1" applyBorder="1" applyAlignment="1" quotePrefix="1">
      <alignment horizontal="right" vertical="center"/>
    </xf>
    <xf numFmtId="9" fontId="3" fillId="2" borderId="64" xfId="15" applyFont="1" applyFill="1" applyBorder="1" applyAlignment="1">
      <alignment horizontal="right" vertical="center"/>
    </xf>
    <xf numFmtId="9" fontId="3" fillId="2" borderId="45" xfId="15" applyFont="1" applyFill="1" applyBorder="1" applyAlignment="1">
      <alignment horizontal="right" vertical="center"/>
    </xf>
    <xf numFmtId="9" fontId="3" fillId="2" borderId="46" xfId="15" applyFont="1" applyFill="1" applyBorder="1" applyAlignment="1">
      <alignment horizontal="right" vertical="center"/>
    </xf>
    <xf numFmtId="9" fontId="3" fillId="2" borderId="47" xfId="15" applyFont="1" applyFill="1" applyBorder="1" applyAlignment="1">
      <alignment horizontal="right" vertical="center"/>
    </xf>
    <xf numFmtId="0" fontId="0" fillId="0" borderId="0" xfId="0" applyFont="1" applyFill="1" applyAlignment="1">
      <alignment/>
    </xf>
    <xf numFmtId="0" fontId="0" fillId="0" borderId="0" xfId="0" applyFont="1" applyFill="1" applyBorder="1" applyAlignment="1">
      <alignment horizontal="center" vertical="center"/>
    </xf>
    <xf numFmtId="176" fontId="10" fillId="0" borderId="0" xfId="15" applyNumberFormat="1" applyFont="1" applyFill="1" applyBorder="1" applyAlignment="1">
      <alignment horizontal="right" vertical="center"/>
    </xf>
    <xf numFmtId="38" fontId="0" fillId="0" borderId="0" xfId="0" applyNumberFormat="1" applyFont="1" applyAlignment="1">
      <alignment/>
    </xf>
    <xf numFmtId="9" fontId="3" fillId="3" borderId="36" xfId="15" applyFont="1" applyFill="1" applyBorder="1" applyAlignment="1">
      <alignment horizontal="right" vertical="center"/>
    </xf>
    <xf numFmtId="9" fontId="3" fillId="3" borderId="64" xfId="15" applyFont="1" applyFill="1" applyBorder="1" applyAlignment="1">
      <alignment horizontal="right" vertical="center"/>
    </xf>
    <xf numFmtId="9" fontId="3" fillId="3" borderId="45" xfId="15" applyFont="1" applyFill="1" applyBorder="1" applyAlignment="1">
      <alignment horizontal="right" vertical="center"/>
    </xf>
    <xf numFmtId="9" fontId="3" fillId="3" borderId="46" xfId="15" applyFont="1" applyFill="1" applyBorder="1" applyAlignment="1">
      <alignment horizontal="right" vertical="center"/>
    </xf>
    <xf numFmtId="9" fontId="3" fillId="3" borderId="47" xfId="15" applyFont="1" applyFill="1" applyBorder="1" applyAlignment="1">
      <alignment horizontal="right" vertical="center"/>
    </xf>
    <xf numFmtId="9" fontId="3" fillId="3" borderId="37" xfId="15" applyFont="1" applyFill="1" applyBorder="1" applyAlignment="1">
      <alignment horizontal="right" vertical="center"/>
    </xf>
    <xf numFmtId="0" fontId="9" fillId="0" borderId="0" xfId="0" applyFont="1" applyAlignment="1">
      <alignment/>
    </xf>
    <xf numFmtId="0" fontId="16" fillId="0" borderId="0" xfId="0" applyFont="1" applyAlignment="1">
      <alignment vertical="center"/>
    </xf>
    <xf numFmtId="0" fontId="13" fillId="0" borderId="0" xfId="0" applyFont="1" applyAlignment="1">
      <alignment horizontal="center"/>
    </xf>
    <xf numFmtId="0" fontId="0" fillId="0" borderId="0" xfId="0" applyAlignment="1">
      <alignment horizontal="center"/>
    </xf>
    <xf numFmtId="176" fontId="0" fillId="0" borderId="0" xfId="0" applyNumberFormat="1" applyFill="1" applyAlignment="1">
      <alignment/>
    </xf>
    <xf numFmtId="0" fontId="0" fillId="0" borderId="0" xfId="0" applyFill="1" applyAlignment="1">
      <alignment/>
    </xf>
    <xf numFmtId="0" fontId="1" fillId="5" borderId="77" xfId="0" applyFont="1" applyFill="1" applyBorder="1" applyAlignment="1">
      <alignment horizontal="right" vertical="center"/>
    </xf>
    <xf numFmtId="176" fontId="6" fillId="4" borderId="74" xfId="15" applyNumberFormat="1" applyFont="1" applyFill="1" applyBorder="1" applyAlignment="1">
      <alignment horizontal="right" vertical="center"/>
    </xf>
    <xf numFmtId="176" fontId="6" fillId="4" borderId="49" xfId="15" applyNumberFormat="1" applyFont="1" applyFill="1" applyBorder="1" applyAlignment="1">
      <alignment horizontal="right" vertical="center"/>
    </xf>
    <xf numFmtId="176" fontId="6" fillId="4" borderId="50" xfId="15" applyNumberFormat="1" applyFont="1" applyFill="1" applyBorder="1" applyAlignment="1">
      <alignment horizontal="right" vertical="center"/>
    </xf>
    <xf numFmtId="176" fontId="6" fillId="4" borderId="51" xfId="15" applyNumberFormat="1" applyFont="1" applyFill="1" applyBorder="1" applyAlignment="1">
      <alignment horizontal="right" vertical="center"/>
    </xf>
    <xf numFmtId="176" fontId="1" fillId="2" borderId="51" xfId="15" applyNumberFormat="1" applyFont="1" applyFill="1" applyBorder="1" applyAlignment="1">
      <alignment horizontal="right" vertical="center"/>
    </xf>
    <xf numFmtId="176" fontId="1" fillId="2" borderId="48" xfId="15" applyNumberFormat="1" applyFont="1" applyFill="1" applyBorder="1" applyAlignment="1">
      <alignment horizontal="right" vertical="center"/>
    </xf>
    <xf numFmtId="176" fontId="1" fillId="2" borderId="50" xfId="15" applyNumberFormat="1" applyFont="1" applyFill="1" applyBorder="1" applyAlignment="1">
      <alignment horizontal="right" vertical="center"/>
    </xf>
    <xf numFmtId="176" fontId="0" fillId="0" borderId="0" xfId="15" applyNumberFormat="1" applyAlignment="1">
      <alignment/>
    </xf>
    <xf numFmtId="176" fontId="1" fillId="5" borderId="36" xfId="15" applyNumberFormat="1" applyFont="1" applyFill="1" applyBorder="1" applyAlignment="1">
      <alignment horizontal="right" vertical="center"/>
    </xf>
    <xf numFmtId="176" fontId="6" fillId="4" borderId="9" xfId="15" applyNumberFormat="1" applyFont="1" applyFill="1" applyBorder="1" applyAlignment="1">
      <alignment horizontal="right" vertical="center"/>
    </xf>
    <xf numFmtId="176" fontId="6" fillId="4" borderId="10" xfId="15" applyNumberFormat="1" applyFont="1" applyFill="1" applyBorder="1" applyAlignment="1">
      <alignment horizontal="right" vertical="center"/>
    </xf>
    <xf numFmtId="176" fontId="6" fillId="4" borderId="11" xfId="15" applyNumberFormat="1" applyFont="1" applyFill="1" applyBorder="1" applyAlignment="1">
      <alignment horizontal="right" vertical="center"/>
    </xf>
    <xf numFmtId="176" fontId="6" fillId="4" borderId="12" xfId="15" applyNumberFormat="1" applyFont="1" applyFill="1" applyBorder="1" applyAlignment="1">
      <alignment horizontal="right" vertical="center"/>
    </xf>
    <xf numFmtId="176" fontId="1" fillId="2" borderId="12" xfId="15" applyNumberFormat="1" applyFont="1" applyFill="1" applyBorder="1" applyAlignment="1">
      <alignment horizontal="right" vertical="center"/>
    </xf>
    <xf numFmtId="176" fontId="1" fillId="2" borderId="6" xfId="15" applyNumberFormat="1" applyFont="1" applyFill="1" applyBorder="1" applyAlignment="1">
      <alignment horizontal="right" vertical="center"/>
    </xf>
    <xf numFmtId="176" fontId="1" fillId="2" borderId="40" xfId="15" applyNumberFormat="1" applyFont="1" applyFill="1" applyBorder="1" applyAlignment="1">
      <alignment horizontal="right" vertical="center"/>
    </xf>
    <xf numFmtId="176" fontId="1" fillId="2" borderId="42" xfId="15" applyNumberFormat="1" applyFont="1" applyFill="1" applyBorder="1" applyAlignment="1">
      <alignment horizontal="right" vertical="center"/>
    </xf>
    <xf numFmtId="176" fontId="1" fillId="5" borderId="37" xfId="15" applyNumberFormat="1" applyFont="1" applyFill="1" applyBorder="1" applyAlignment="1">
      <alignment horizontal="right" vertical="center"/>
    </xf>
    <xf numFmtId="176" fontId="6" fillId="4" borderId="64" xfId="15" applyNumberFormat="1" applyFont="1" applyFill="1" applyBorder="1" applyAlignment="1">
      <alignment horizontal="right" vertical="center"/>
    </xf>
    <xf numFmtId="176" fontId="6" fillId="4" borderId="45" xfId="15" applyNumberFormat="1" applyFont="1" applyFill="1" applyBorder="1" applyAlignment="1">
      <alignment horizontal="right" vertical="center"/>
    </xf>
    <xf numFmtId="176" fontId="6" fillId="4" borderId="46" xfId="15" applyNumberFormat="1" applyFont="1" applyFill="1" applyBorder="1" applyAlignment="1">
      <alignment horizontal="right" vertical="center"/>
    </xf>
    <xf numFmtId="176" fontId="6" fillId="4" borderId="47" xfId="15" applyNumberFormat="1" applyFont="1" applyFill="1" applyBorder="1" applyAlignment="1">
      <alignment horizontal="right" vertical="center"/>
    </xf>
    <xf numFmtId="176" fontId="1" fillId="2" borderId="47" xfId="15" applyNumberFormat="1" applyFont="1" applyFill="1" applyBorder="1" applyAlignment="1">
      <alignment horizontal="right" vertical="center"/>
    </xf>
    <xf numFmtId="176" fontId="1" fillId="2" borderId="27" xfId="15" applyNumberFormat="1" applyFont="1" applyFill="1" applyBorder="1" applyAlignment="1">
      <alignment horizontal="right" vertical="center"/>
    </xf>
    <xf numFmtId="176" fontId="1" fillId="2" borderId="29" xfId="15" applyNumberFormat="1" applyFont="1" applyFill="1" applyBorder="1" applyAlignment="1">
      <alignment horizontal="right" vertical="center"/>
    </xf>
    <xf numFmtId="176" fontId="1" fillId="2" borderId="25" xfId="15" applyNumberFormat="1" applyFont="1" applyFill="1" applyBorder="1" applyAlignment="1">
      <alignment horizontal="right" vertical="center"/>
    </xf>
    <xf numFmtId="176" fontId="1" fillId="5" borderId="35" xfId="15" applyNumberFormat="1" applyFont="1" applyFill="1" applyBorder="1" applyAlignment="1">
      <alignment horizontal="right" vertical="center"/>
    </xf>
    <xf numFmtId="176" fontId="6" fillId="4" borderId="61" xfId="15" applyNumberFormat="1" applyFont="1" applyFill="1" applyBorder="1" applyAlignment="1">
      <alignment horizontal="right" vertical="center"/>
    </xf>
    <xf numFmtId="176" fontId="6" fillId="4" borderId="41" xfId="15" applyNumberFormat="1" applyFont="1" applyFill="1" applyBorder="1" applyAlignment="1">
      <alignment horizontal="right" vertical="center"/>
    </xf>
    <xf numFmtId="176" fontId="6" fillId="4" borderId="40" xfId="15" applyNumberFormat="1" applyFont="1" applyFill="1" applyBorder="1" applyAlignment="1">
      <alignment horizontal="right" vertical="center"/>
    </xf>
    <xf numFmtId="176" fontId="6" fillId="4" borderId="42" xfId="15" applyNumberFormat="1" applyFont="1" applyFill="1" applyBorder="1" applyAlignment="1">
      <alignment horizontal="right" vertical="center"/>
    </xf>
    <xf numFmtId="176" fontId="3" fillId="4" borderId="8" xfId="15" applyNumberFormat="1" applyFont="1" applyFill="1" applyBorder="1" applyAlignment="1">
      <alignment horizontal="right" vertical="center"/>
    </xf>
    <xf numFmtId="176" fontId="3" fillId="4" borderId="10" xfId="15" applyNumberFormat="1" applyFont="1" applyFill="1" applyBorder="1" applyAlignment="1">
      <alignment horizontal="right" vertical="center"/>
    </xf>
    <xf numFmtId="176" fontId="3" fillId="4" borderId="11" xfId="15" applyNumberFormat="1" applyFont="1" applyFill="1" applyBorder="1" applyAlignment="1">
      <alignment horizontal="right" vertical="center"/>
    </xf>
    <xf numFmtId="176" fontId="3" fillId="4" borderId="12" xfId="15" applyNumberFormat="1" applyFont="1" applyFill="1" applyBorder="1" applyAlignment="1">
      <alignment horizontal="right" vertical="center"/>
    </xf>
    <xf numFmtId="176" fontId="3" fillId="3" borderId="43" xfId="15" applyNumberFormat="1" applyFont="1" applyFill="1" applyBorder="1" applyAlignment="1">
      <alignment horizontal="right" vertical="center"/>
    </xf>
    <xf numFmtId="176" fontId="3" fillId="2" borderId="43" xfId="15" applyNumberFormat="1" applyFont="1" applyFill="1" applyBorder="1" applyAlignment="1">
      <alignment horizontal="right" vertical="center"/>
    </xf>
    <xf numFmtId="176" fontId="3" fillId="2" borderId="10" xfId="15" applyNumberFormat="1" applyFont="1" applyFill="1" applyBorder="1" applyAlignment="1">
      <alignment horizontal="right" vertical="center"/>
    </xf>
    <xf numFmtId="176" fontId="3" fillId="2" borderId="11" xfId="15" applyNumberFormat="1" applyFont="1" applyFill="1" applyBorder="1" applyAlignment="1">
      <alignment horizontal="right" vertical="center"/>
    </xf>
    <xf numFmtId="176" fontId="3" fillId="2" borderId="12" xfId="15" applyNumberFormat="1" applyFont="1" applyFill="1" applyBorder="1" applyAlignment="1">
      <alignment horizontal="right" vertical="center"/>
    </xf>
    <xf numFmtId="176" fontId="10" fillId="3" borderId="10" xfId="15" applyNumberFormat="1" applyFont="1" applyFill="1" applyBorder="1" applyAlignment="1">
      <alignment horizontal="right" vertical="center"/>
    </xf>
    <xf numFmtId="176" fontId="10" fillId="3" borderId="11" xfId="15" applyNumberFormat="1" applyFont="1" applyFill="1" applyBorder="1" applyAlignment="1">
      <alignment horizontal="right" vertical="center"/>
    </xf>
    <xf numFmtId="176" fontId="10" fillId="3" borderId="12" xfId="15" applyNumberFormat="1" applyFont="1" applyFill="1" applyBorder="1" applyAlignment="1">
      <alignment horizontal="right" vertical="center"/>
    </xf>
    <xf numFmtId="0" fontId="0" fillId="0" borderId="0" xfId="0" applyFont="1" applyAlignment="1">
      <alignment horizontal="left" indent="1"/>
    </xf>
    <xf numFmtId="0" fontId="9" fillId="0" borderId="0" xfId="0" applyFont="1" applyAlignment="1">
      <alignment horizontal="left" indent="1"/>
    </xf>
    <xf numFmtId="0" fontId="3" fillId="3" borderId="5" xfId="0" applyFont="1" applyFill="1" applyBorder="1" applyAlignment="1">
      <alignment horizontal="center" vertical="center"/>
    </xf>
    <xf numFmtId="0" fontId="3" fillId="3" borderId="6" xfId="0" applyFont="1" applyFill="1" applyBorder="1" applyAlignment="1">
      <alignment horizontal="center" vertical="center"/>
    </xf>
    <xf numFmtId="0" fontId="4" fillId="3" borderId="30" xfId="0" applyFont="1" applyFill="1" applyBorder="1" applyAlignment="1">
      <alignment horizontal="center" vertical="center"/>
    </xf>
    <xf numFmtId="176" fontId="10" fillId="3" borderId="7" xfId="15" applyNumberFormat="1" applyFont="1" applyFill="1" applyBorder="1" applyAlignment="1">
      <alignment horizontal="right" vertical="center"/>
    </xf>
    <xf numFmtId="176" fontId="10" fillId="3" borderId="14" xfId="15" applyNumberFormat="1" applyFont="1" applyFill="1" applyBorder="1" applyAlignment="1">
      <alignment horizontal="right" vertical="center"/>
    </xf>
    <xf numFmtId="176" fontId="10" fillId="3" borderId="15" xfId="15" applyNumberFormat="1" applyFont="1" applyFill="1" applyBorder="1" applyAlignment="1">
      <alignment horizontal="right" vertical="center"/>
    </xf>
    <xf numFmtId="176" fontId="10" fillId="3" borderId="16" xfId="15" applyNumberFormat="1" applyFont="1" applyFill="1" applyBorder="1" applyAlignment="1">
      <alignment horizontal="right" vertical="center"/>
    </xf>
    <xf numFmtId="176" fontId="10" fillId="3" borderId="9" xfId="15" applyNumberFormat="1" applyFont="1" applyFill="1" applyBorder="1" applyAlignment="1">
      <alignment horizontal="right" vertical="center"/>
    </xf>
    <xf numFmtId="176" fontId="10" fillId="3" borderId="76" xfId="15" applyNumberFormat="1" applyFont="1" applyFill="1" applyBorder="1" applyAlignment="1">
      <alignment horizontal="right" vertical="center"/>
    </xf>
    <xf numFmtId="176" fontId="10" fillId="3" borderId="18" xfId="15" applyNumberFormat="1" applyFont="1" applyFill="1" applyBorder="1" applyAlignment="1">
      <alignment horizontal="right" vertical="center"/>
    </xf>
    <xf numFmtId="176" fontId="10" fillId="3" borderId="19" xfId="15" applyNumberFormat="1" applyFont="1" applyFill="1" applyBorder="1" applyAlignment="1">
      <alignment horizontal="right" vertical="center"/>
    </xf>
    <xf numFmtId="176" fontId="10" fillId="3" borderId="17" xfId="15" applyNumberFormat="1" applyFont="1" applyFill="1" applyBorder="1" applyAlignment="1">
      <alignment horizontal="right" vertical="center"/>
    </xf>
    <xf numFmtId="176" fontId="10" fillId="3" borderId="46" xfId="15" applyNumberFormat="1" applyFont="1" applyFill="1" applyBorder="1" applyAlignment="1">
      <alignment horizontal="right" vertical="center"/>
    </xf>
    <xf numFmtId="0" fontId="0" fillId="0" borderId="21" xfId="0" applyBorder="1" applyAlignment="1">
      <alignment/>
    </xf>
    <xf numFmtId="0" fontId="0" fillId="0" borderId="27" xfId="0" applyBorder="1" applyAlignment="1">
      <alignment/>
    </xf>
    <xf numFmtId="0" fontId="0" fillId="0" borderId="0" xfId="0" applyFont="1" applyAlignment="1">
      <alignment vertical="center"/>
    </xf>
    <xf numFmtId="0" fontId="0" fillId="0" borderId="0" xfId="0" applyFont="1" applyAlignment="1">
      <alignment/>
    </xf>
    <xf numFmtId="0" fontId="0" fillId="5" borderId="7" xfId="0" applyFont="1" applyFill="1" applyBorder="1" applyAlignment="1">
      <alignment horizontal="left" vertical="center"/>
    </xf>
    <xf numFmtId="0" fontId="0" fillId="5" borderId="31" xfId="0" applyFont="1" applyFill="1" applyBorder="1" applyAlignment="1">
      <alignment horizontal="left" vertical="center"/>
    </xf>
    <xf numFmtId="0" fontId="0" fillId="5" borderId="32" xfId="0" applyFont="1" applyFill="1" applyBorder="1" applyAlignment="1">
      <alignment horizontal="center" vertical="center"/>
    </xf>
    <xf numFmtId="0" fontId="0" fillId="5" borderId="30" xfId="0" applyFont="1" applyFill="1" applyBorder="1" applyAlignment="1">
      <alignment horizontal="center" vertical="center"/>
    </xf>
    <xf numFmtId="176" fontId="0" fillId="0" borderId="0" xfId="0" applyNumberFormat="1" applyFont="1" applyAlignment="1">
      <alignment horizontal="center" vertical="center"/>
    </xf>
    <xf numFmtId="176" fontId="0" fillId="0" borderId="0" xfId="15" applyNumberFormat="1" applyFont="1" applyAlignment="1">
      <alignment vertical="center"/>
    </xf>
    <xf numFmtId="38" fontId="0" fillId="0" borderId="0" xfId="17" applyFont="1" applyFill="1" applyAlignment="1">
      <alignment horizontal="right" vertical="center"/>
    </xf>
    <xf numFmtId="38" fontId="0" fillId="0" borderId="0" xfId="17" applyFont="1" applyAlignment="1">
      <alignment horizontal="right" vertical="center"/>
    </xf>
    <xf numFmtId="0" fontId="0" fillId="5" borderId="32" xfId="0" applyFont="1" applyFill="1" applyBorder="1" applyAlignment="1">
      <alignment horizontal="center" vertical="center"/>
    </xf>
    <xf numFmtId="0" fontId="0" fillId="5" borderId="30" xfId="0" applyFont="1" applyFill="1" applyBorder="1" applyAlignment="1">
      <alignment horizontal="center" vertical="center"/>
    </xf>
    <xf numFmtId="176" fontId="0" fillId="0" borderId="0" xfId="0" applyNumberFormat="1" applyFont="1" applyAlignment="1">
      <alignment horizontal="center" vertical="center"/>
    </xf>
    <xf numFmtId="176" fontId="0" fillId="0" borderId="0" xfId="15" applyNumberFormat="1" applyFont="1" applyAlignment="1">
      <alignment vertical="center"/>
    </xf>
    <xf numFmtId="38" fontId="0" fillId="0" borderId="0" xfId="17" applyFont="1" applyFill="1" applyAlignment="1">
      <alignment horizontal="right" vertical="center"/>
    </xf>
    <xf numFmtId="0" fontId="0" fillId="5" borderId="13" xfId="0" applyFont="1" applyFill="1" applyBorder="1" applyAlignment="1">
      <alignment vertical="center"/>
    </xf>
    <xf numFmtId="0" fontId="0" fillId="5" borderId="43" xfId="0" applyFont="1" applyFill="1" applyBorder="1" applyAlignment="1">
      <alignment vertical="center"/>
    </xf>
    <xf numFmtId="0" fontId="0" fillId="5" borderId="10" xfId="0" applyFont="1" applyFill="1" applyBorder="1" applyAlignment="1">
      <alignment vertical="center"/>
    </xf>
    <xf numFmtId="0" fontId="0" fillId="5" borderId="27" xfId="0" applyFont="1" applyFill="1" applyBorder="1" applyAlignment="1">
      <alignment horizontal="center" vertical="center"/>
    </xf>
    <xf numFmtId="0" fontId="0" fillId="5" borderId="13" xfId="0" applyFont="1" applyFill="1" applyBorder="1" applyAlignment="1">
      <alignment horizontal="left" vertical="center"/>
    </xf>
    <xf numFmtId="38" fontId="0" fillId="0" borderId="0" xfId="17" applyFont="1" applyAlignment="1">
      <alignment horizontal="right" vertical="center"/>
    </xf>
    <xf numFmtId="9" fontId="3" fillId="4" borderId="73" xfId="15" applyFont="1" applyFill="1" applyBorder="1" applyAlignment="1">
      <alignment horizontal="right" vertical="center"/>
    </xf>
    <xf numFmtId="0" fontId="7" fillId="4" borderId="53" xfId="0" applyFont="1" applyFill="1" applyBorder="1" applyAlignment="1">
      <alignment horizontal="center" vertical="center"/>
    </xf>
    <xf numFmtId="0" fontId="7" fillId="4" borderId="4" xfId="0" applyFont="1" applyFill="1" applyBorder="1" applyAlignment="1">
      <alignment horizontal="center" vertical="center"/>
    </xf>
    <xf numFmtId="0" fontId="7" fillId="3" borderId="4" xfId="0" applyFont="1" applyFill="1" applyBorder="1" applyAlignment="1">
      <alignment horizontal="center" vertical="center"/>
    </xf>
    <xf numFmtId="0" fontId="7" fillId="2" borderId="4" xfId="0" applyFont="1" applyFill="1" applyBorder="1" applyAlignment="1">
      <alignment horizontal="center" vertical="center"/>
    </xf>
    <xf numFmtId="0" fontId="7" fillId="4" borderId="78" xfId="0" applyFont="1" applyFill="1" applyBorder="1" applyAlignment="1">
      <alignment horizontal="center" vertical="center"/>
    </xf>
    <xf numFmtId="0" fontId="7" fillId="3" borderId="78" xfId="0" applyFont="1" applyFill="1" applyBorder="1" applyAlignment="1">
      <alignment horizontal="center" vertical="center"/>
    </xf>
    <xf numFmtId="0" fontId="7" fillId="3" borderId="79" xfId="0" applyFont="1" applyFill="1" applyBorder="1" applyAlignment="1">
      <alignment horizontal="center" vertical="center"/>
    </xf>
    <xf numFmtId="0" fontId="7" fillId="3" borderId="39" xfId="0" applyFont="1" applyFill="1" applyBorder="1" applyAlignment="1">
      <alignment horizontal="center" vertical="center"/>
    </xf>
    <xf numFmtId="0" fontId="7" fillId="2" borderId="78" xfId="0" applyFont="1" applyFill="1" applyBorder="1" applyAlignment="1">
      <alignment horizontal="center" vertical="center"/>
    </xf>
    <xf numFmtId="0" fontId="7" fillId="2" borderId="79" xfId="0" applyFont="1" applyFill="1" applyBorder="1" applyAlignment="1">
      <alignment horizontal="center" vertical="center"/>
    </xf>
    <xf numFmtId="0" fontId="7" fillId="2" borderId="39" xfId="0" applyFont="1" applyFill="1" applyBorder="1" applyAlignment="1">
      <alignment horizontal="center" vertical="center"/>
    </xf>
    <xf numFmtId="0" fontId="17" fillId="5" borderId="32" xfId="0" applyFont="1" applyFill="1" applyBorder="1" applyAlignment="1">
      <alignment horizontal="left" vertical="center"/>
    </xf>
    <xf numFmtId="0" fontId="18" fillId="5" borderId="30" xfId="0" applyFont="1" applyFill="1" applyBorder="1" applyAlignment="1">
      <alignment horizontal="right" vertical="center"/>
    </xf>
    <xf numFmtId="0" fontId="0" fillId="5" borderId="5" xfId="0" applyFont="1" applyFill="1" applyBorder="1" applyAlignment="1">
      <alignment horizontal="left" vertical="center"/>
    </xf>
    <xf numFmtId="0" fontId="0" fillId="5" borderId="75" xfId="0" applyFont="1" applyFill="1" applyBorder="1" applyAlignment="1">
      <alignment horizontal="left" vertical="center"/>
    </xf>
    <xf numFmtId="0" fontId="0" fillId="0" borderId="0" xfId="0" applyFont="1" applyFill="1" applyBorder="1" applyAlignment="1">
      <alignment horizontal="left" vertical="center"/>
    </xf>
    <xf numFmtId="0" fontId="0" fillId="5" borderId="73" xfId="0" applyFont="1" applyFill="1" applyBorder="1" applyAlignment="1">
      <alignment horizontal="left" vertical="center"/>
    </xf>
    <xf numFmtId="0" fontId="8" fillId="0" borderId="0" xfId="0" applyFont="1" applyFill="1" applyAlignment="1">
      <alignment vertical="top"/>
    </xf>
    <xf numFmtId="0" fontId="1" fillId="0" borderId="0" xfId="0" applyFont="1" applyFill="1" applyAlignment="1">
      <alignment vertical="center"/>
    </xf>
    <xf numFmtId="0" fontId="10" fillId="0" borderId="0" xfId="0" applyFont="1" applyFill="1" applyAlignment="1">
      <alignment/>
    </xf>
    <xf numFmtId="0" fontId="13" fillId="0" borderId="0" xfId="0" applyFont="1" applyFill="1" applyAlignment="1">
      <alignment/>
    </xf>
    <xf numFmtId="0" fontId="0" fillId="5" borderId="80" xfId="0" applyFont="1" applyFill="1" applyBorder="1" applyAlignment="1">
      <alignment horizontal="right" vertical="center"/>
    </xf>
    <xf numFmtId="176" fontId="0" fillId="5" borderId="5" xfId="15" applyNumberFormat="1" applyFont="1" applyFill="1" applyBorder="1" applyAlignment="1">
      <alignment horizontal="left" vertical="center"/>
    </xf>
    <xf numFmtId="176" fontId="0" fillId="5" borderId="8" xfId="15" applyNumberFormat="1" applyFont="1" applyFill="1" applyBorder="1" applyAlignment="1">
      <alignment horizontal="left" vertical="center"/>
    </xf>
    <xf numFmtId="176" fontId="0" fillId="5" borderId="75" xfId="15" applyNumberFormat="1" applyFont="1" applyFill="1" applyBorder="1" applyAlignment="1">
      <alignment horizontal="left" vertical="center"/>
    </xf>
    <xf numFmtId="0" fontId="0" fillId="5" borderId="81" xfId="0" applyFont="1" applyFill="1" applyBorder="1" applyAlignment="1">
      <alignment horizontal="left" vertical="center"/>
    </xf>
    <xf numFmtId="0" fontId="3" fillId="4" borderId="53" xfId="0" applyFont="1" applyFill="1" applyBorder="1" applyAlignment="1">
      <alignment horizontal="center" vertical="center"/>
    </xf>
    <xf numFmtId="0" fontId="3" fillId="4" borderId="65" xfId="0" applyFont="1" applyFill="1" applyBorder="1" applyAlignment="1">
      <alignment horizontal="center" vertical="center"/>
    </xf>
    <xf numFmtId="0" fontId="3" fillId="4" borderId="4" xfId="0" applyFont="1" applyFill="1" applyBorder="1" applyAlignment="1">
      <alignment horizontal="center" vertical="center"/>
    </xf>
    <xf numFmtId="0" fontId="3" fillId="3" borderId="60" xfId="0" applyFont="1" applyFill="1" applyBorder="1" applyAlignment="1">
      <alignment horizontal="center" vertical="center"/>
    </xf>
    <xf numFmtId="0" fontId="0" fillId="5" borderId="20" xfId="0" applyFont="1" applyFill="1" applyBorder="1" applyAlignment="1">
      <alignment horizontal="left" vertical="center"/>
    </xf>
    <xf numFmtId="0" fontId="0" fillId="5" borderId="52" xfId="0" applyFont="1" applyFill="1" applyBorder="1" applyAlignment="1">
      <alignment horizontal="center" vertical="center"/>
    </xf>
    <xf numFmtId="0" fontId="0" fillId="5" borderId="53" xfId="0" applyFont="1" applyFill="1" applyBorder="1" applyAlignment="1">
      <alignment horizontal="left" vertical="center"/>
    </xf>
    <xf numFmtId="0" fontId="0" fillId="5" borderId="54" xfId="0" applyFont="1" applyFill="1" applyBorder="1" applyAlignment="1">
      <alignment horizontal="center" vertical="center"/>
    </xf>
    <xf numFmtId="0" fontId="0" fillId="5" borderId="5" xfId="0" applyFont="1" applyFill="1" applyBorder="1" applyAlignment="1">
      <alignment horizontal="center" vertical="center"/>
    </xf>
    <xf numFmtId="0" fontId="0" fillId="5" borderId="35" xfId="0" applyFont="1" applyFill="1" applyBorder="1" applyAlignment="1">
      <alignment horizontal="right" vertical="center"/>
    </xf>
    <xf numFmtId="0" fontId="0" fillId="5" borderId="8" xfId="0" applyFont="1" applyFill="1" applyBorder="1" applyAlignment="1">
      <alignment horizontal="center" vertical="center"/>
    </xf>
    <xf numFmtId="0" fontId="0" fillId="5" borderId="36" xfId="0" applyFont="1" applyFill="1" applyBorder="1" applyAlignment="1">
      <alignment horizontal="right" vertical="center"/>
    </xf>
    <xf numFmtId="0" fontId="0" fillId="5" borderId="30" xfId="0" applyFont="1" applyFill="1" applyBorder="1" applyAlignment="1">
      <alignment horizontal="right" vertical="center"/>
    </xf>
    <xf numFmtId="0" fontId="0" fillId="5" borderId="53" xfId="0" applyFont="1" applyFill="1" applyBorder="1" applyAlignment="1">
      <alignment horizontal="center" vertical="center"/>
    </xf>
    <xf numFmtId="0" fontId="0" fillId="5" borderId="54" xfId="0" applyFont="1" applyFill="1" applyBorder="1" applyAlignment="1">
      <alignment horizontal="right" vertical="center"/>
    </xf>
    <xf numFmtId="0" fontId="0" fillId="5" borderId="21" xfId="0" applyFont="1" applyFill="1" applyBorder="1" applyAlignment="1">
      <alignment horizontal="left" vertical="center"/>
    </xf>
    <xf numFmtId="0" fontId="0" fillId="5" borderId="55" xfId="0" applyFont="1" applyFill="1" applyBorder="1" applyAlignment="1">
      <alignment horizontal="center" vertical="center"/>
    </xf>
    <xf numFmtId="0" fontId="0" fillId="5" borderId="7" xfId="0" applyFont="1" applyFill="1" applyBorder="1" applyAlignment="1">
      <alignment vertical="center"/>
    </xf>
    <xf numFmtId="0" fontId="0" fillId="5" borderId="8" xfId="0" applyFont="1" applyFill="1" applyBorder="1" applyAlignment="1">
      <alignment vertical="center"/>
    </xf>
    <xf numFmtId="0" fontId="0" fillId="5" borderId="9" xfId="0" applyFont="1" applyFill="1" applyBorder="1" applyAlignment="1">
      <alignment vertical="center"/>
    </xf>
    <xf numFmtId="0" fontId="0" fillId="0" borderId="0" xfId="0" applyFont="1" applyFill="1" applyAlignment="1">
      <alignment horizontal="center" vertical="center"/>
    </xf>
    <xf numFmtId="0" fontId="0" fillId="5" borderId="20" xfId="0" applyFont="1" applyFill="1" applyBorder="1" applyAlignment="1">
      <alignment horizontal="left" vertical="center"/>
    </xf>
    <xf numFmtId="0" fontId="0" fillId="5" borderId="26" xfId="0" applyFont="1" applyFill="1" applyBorder="1" applyAlignment="1">
      <alignment horizontal="center" vertical="center"/>
    </xf>
    <xf numFmtId="0" fontId="0" fillId="5" borderId="53" xfId="0" applyFont="1" applyFill="1" applyBorder="1" applyAlignment="1">
      <alignment horizontal="left" vertical="center"/>
    </xf>
    <xf numFmtId="0" fontId="0" fillId="5" borderId="82" xfId="0" applyFont="1" applyFill="1" applyBorder="1" applyAlignment="1">
      <alignment horizontal="center" vertical="center"/>
    </xf>
    <xf numFmtId="0" fontId="0" fillId="5" borderId="5" xfId="0" applyFont="1" applyFill="1" applyBorder="1" applyAlignment="1">
      <alignment horizontal="center" vertical="center"/>
    </xf>
    <xf numFmtId="0" fontId="0" fillId="5" borderId="6" xfId="0" applyFont="1" applyFill="1" applyBorder="1" applyAlignment="1">
      <alignment horizontal="right" vertical="center"/>
    </xf>
    <xf numFmtId="0" fontId="0" fillId="5" borderId="8" xfId="0" applyFont="1" applyFill="1" applyBorder="1" applyAlignment="1">
      <alignment horizontal="center" vertical="center"/>
    </xf>
    <xf numFmtId="0" fontId="0" fillId="5" borderId="43" xfId="0" applyFont="1" applyFill="1" applyBorder="1" applyAlignment="1">
      <alignment horizontal="right" vertical="center"/>
    </xf>
    <xf numFmtId="0" fontId="0" fillId="5" borderId="8" xfId="0" applyFont="1" applyFill="1" applyBorder="1" applyAlignment="1">
      <alignment horizontal="left" vertical="center"/>
    </xf>
    <xf numFmtId="0" fontId="0" fillId="5" borderId="32" xfId="0" applyFont="1" applyFill="1" applyBorder="1" applyAlignment="1">
      <alignment horizontal="center" vertical="center"/>
    </xf>
    <xf numFmtId="0" fontId="0" fillId="5" borderId="0" xfId="0" applyFont="1" applyFill="1" applyBorder="1" applyAlignment="1">
      <alignment horizontal="right" vertical="center"/>
    </xf>
    <xf numFmtId="0" fontId="0" fillId="5" borderId="53" xfId="0" applyFont="1" applyFill="1" applyBorder="1" applyAlignment="1">
      <alignment horizontal="center" vertical="center"/>
    </xf>
    <xf numFmtId="0" fontId="0" fillId="5" borderId="82" xfId="0" applyFont="1" applyFill="1" applyBorder="1" applyAlignment="1">
      <alignment horizontal="right" vertical="center"/>
    </xf>
    <xf numFmtId="0" fontId="0" fillId="5" borderId="21" xfId="0" applyFont="1" applyFill="1" applyBorder="1" applyAlignment="1">
      <alignment horizontal="left" vertical="center"/>
    </xf>
    <xf numFmtId="0" fontId="0" fillId="5" borderId="27" xfId="0" applyFont="1" applyFill="1" applyBorder="1" applyAlignment="1">
      <alignment horizontal="center" vertical="center"/>
    </xf>
    <xf numFmtId="0" fontId="0" fillId="5" borderId="7" xfId="0" applyFont="1" applyFill="1" applyBorder="1" applyAlignment="1">
      <alignment vertical="center"/>
    </xf>
    <xf numFmtId="0" fontId="0" fillId="5" borderId="13" xfId="0" applyFont="1" applyFill="1" applyBorder="1" applyAlignment="1">
      <alignment vertical="center"/>
    </xf>
    <xf numFmtId="0" fontId="0" fillId="5" borderId="9" xfId="0" applyFont="1" applyFill="1" applyBorder="1" applyAlignment="1">
      <alignment vertical="center"/>
    </xf>
    <xf numFmtId="0" fontId="0" fillId="5" borderId="10" xfId="0" applyFont="1" applyFill="1" applyBorder="1" applyAlignment="1">
      <alignment vertical="center"/>
    </xf>
    <xf numFmtId="0" fontId="0" fillId="0" borderId="0" xfId="0" applyFont="1" applyFill="1" applyAlignment="1">
      <alignment horizontal="center" vertical="center"/>
    </xf>
    <xf numFmtId="0" fontId="7" fillId="4" borderId="65" xfId="0" applyFont="1" applyFill="1" applyBorder="1" applyAlignment="1">
      <alignment horizontal="center" vertical="center"/>
    </xf>
    <xf numFmtId="0" fontId="7" fillId="3" borderId="60" xfId="0" applyFont="1" applyFill="1" applyBorder="1" applyAlignment="1">
      <alignment horizontal="center" vertical="center"/>
    </xf>
    <xf numFmtId="0" fontId="7" fillId="3" borderId="1" xfId="0" applyFont="1" applyFill="1" applyBorder="1" applyAlignment="1">
      <alignment horizontal="center" vertical="center"/>
    </xf>
    <xf numFmtId="0" fontId="7" fillId="3" borderId="3" xfId="0" applyFont="1" applyFill="1" applyBorder="1" applyAlignment="1">
      <alignment horizontal="center" vertical="center"/>
    </xf>
    <xf numFmtId="0" fontId="7" fillId="2" borderId="2" xfId="0" applyFont="1" applyFill="1" applyBorder="1" applyAlignment="1">
      <alignment horizontal="center" vertical="center"/>
    </xf>
    <xf numFmtId="0" fontId="7" fillId="2" borderId="1" xfId="0" applyFont="1" applyFill="1" applyBorder="1" applyAlignment="1">
      <alignment horizontal="center" vertical="center"/>
    </xf>
    <xf numFmtId="0" fontId="7" fillId="2" borderId="3" xfId="0" applyFont="1" applyFill="1" applyBorder="1" applyAlignment="1">
      <alignment horizontal="center" vertical="center"/>
    </xf>
    <xf numFmtId="0" fontId="7" fillId="4" borderId="83" xfId="0" applyFont="1" applyFill="1" applyBorder="1" applyAlignment="1">
      <alignment horizontal="center" vertical="center"/>
    </xf>
    <xf numFmtId="0" fontId="7" fillId="3" borderId="84" xfId="0" applyFont="1" applyFill="1" applyBorder="1" applyAlignment="1">
      <alignment horizontal="center" vertical="center"/>
    </xf>
    <xf numFmtId="0" fontId="7" fillId="2" borderId="84" xfId="0" applyFont="1" applyFill="1" applyBorder="1" applyAlignment="1">
      <alignment horizontal="center" vertical="center"/>
    </xf>
    <xf numFmtId="0" fontId="7" fillId="3" borderId="85" xfId="0" applyFont="1" applyFill="1" applyBorder="1" applyAlignment="1">
      <alignment horizontal="center" vertical="center"/>
    </xf>
    <xf numFmtId="0" fontId="7" fillId="3" borderId="86" xfId="0" applyFont="1" applyFill="1" applyBorder="1" applyAlignment="1">
      <alignment horizontal="center" vertical="center"/>
    </xf>
    <xf numFmtId="0" fontId="0" fillId="0" borderId="55" xfId="0" applyBorder="1" applyAlignment="1">
      <alignment horizontal="right"/>
    </xf>
    <xf numFmtId="0" fontId="0" fillId="5" borderId="43" xfId="0" applyFont="1" applyFill="1" applyBorder="1" applyAlignment="1">
      <alignment vertical="center"/>
    </xf>
    <xf numFmtId="0" fontId="0" fillId="5" borderId="8" xfId="0" applyFont="1" applyFill="1" applyBorder="1" applyAlignment="1">
      <alignment vertical="center"/>
    </xf>
    <xf numFmtId="38" fontId="1" fillId="0" borderId="0" xfId="17" applyFont="1" applyFill="1" applyBorder="1" applyAlignment="1">
      <alignment horizontal="right"/>
    </xf>
    <xf numFmtId="0" fontId="0" fillId="0" borderId="0" xfId="0" applyAlignment="1">
      <alignment horizontal="right"/>
    </xf>
    <xf numFmtId="38" fontId="0" fillId="0" borderId="0" xfId="17" applyFont="1" applyAlignment="1">
      <alignment horizontal="right"/>
    </xf>
    <xf numFmtId="38" fontId="0" fillId="0" borderId="0" xfId="17" applyFont="1" applyAlignment="1">
      <alignment horizontal="right"/>
    </xf>
    <xf numFmtId="0" fontId="7" fillId="5" borderId="7" xfId="0" applyFont="1" applyFill="1" applyBorder="1" applyAlignment="1">
      <alignment horizontal="left"/>
    </xf>
    <xf numFmtId="0" fontId="7" fillId="0" borderId="0" xfId="0" applyFont="1" applyAlignment="1">
      <alignment vertical="center"/>
    </xf>
    <xf numFmtId="0" fontId="0" fillId="0" borderId="0" xfId="0" applyFont="1" applyAlignment="1">
      <alignment horizontal="center" vertical="center"/>
    </xf>
    <xf numFmtId="0" fontId="0" fillId="0" borderId="0" xfId="0" applyFont="1" applyAlignment="1">
      <alignment horizontal="left" vertical="center"/>
    </xf>
    <xf numFmtId="0" fontId="20" fillId="0" borderId="0" xfId="0" applyFont="1" applyFill="1" applyAlignment="1">
      <alignment/>
    </xf>
    <xf numFmtId="0" fontId="20" fillId="0" borderId="0" xfId="0" applyFont="1" applyAlignment="1">
      <alignment horizontal="center"/>
    </xf>
    <xf numFmtId="0" fontId="20" fillId="0" borderId="0" xfId="0" applyFont="1" applyFill="1" applyAlignment="1">
      <alignment/>
    </xf>
    <xf numFmtId="0" fontId="20" fillId="0" borderId="0" xfId="0" applyFont="1" applyFill="1" applyAlignment="1">
      <alignment vertical="center"/>
    </xf>
    <xf numFmtId="0" fontId="0" fillId="0" borderId="0" xfId="0" applyAlignment="1">
      <alignment horizontal="center" vertical="top"/>
    </xf>
    <xf numFmtId="178" fontId="3" fillId="2" borderId="13" xfId="17" applyNumberFormat="1" applyFont="1" applyFill="1" applyBorder="1" applyAlignment="1">
      <alignment horizontal="right" vertical="center"/>
    </xf>
    <xf numFmtId="178" fontId="3" fillId="2" borderId="15" xfId="17" applyNumberFormat="1" applyFont="1" applyFill="1" applyBorder="1" applyAlignment="1">
      <alignment horizontal="right" vertical="center"/>
    </xf>
    <xf numFmtId="178" fontId="3" fillId="2" borderId="16" xfId="17" applyNumberFormat="1" applyFont="1" applyFill="1" applyBorder="1" applyAlignment="1">
      <alignment horizontal="right" vertical="center"/>
    </xf>
    <xf numFmtId="178" fontId="3" fillId="2" borderId="14" xfId="17" applyNumberFormat="1" applyFont="1" applyFill="1" applyBorder="1" applyAlignment="1">
      <alignment horizontal="right" vertical="center"/>
    </xf>
    <xf numFmtId="178" fontId="3" fillId="4" borderId="7" xfId="17" applyNumberFormat="1" applyFont="1" applyFill="1" applyBorder="1" applyAlignment="1">
      <alignment horizontal="right" vertical="center"/>
    </xf>
    <xf numFmtId="178" fontId="3" fillId="4" borderId="14" xfId="17" applyNumberFormat="1" applyFont="1" applyFill="1" applyBorder="1" applyAlignment="1">
      <alignment horizontal="right" vertical="center"/>
    </xf>
    <xf numFmtId="178" fontId="3" fillId="4" borderId="15" xfId="17" applyNumberFormat="1" applyFont="1" applyFill="1" applyBorder="1" applyAlignment="1">
      <alignment horizontal="right" vertical="center"/>
    </xf>
    <xf numFmtId="178" fontId="3" fillId="4" borderId="16" xfId="17" applyNumberFormat="1" applyFont="1" applyFill="1" applyBorder="1" applyAlignment="1">
      <alignment horizontal="right" vertical="center"/>
    </xf>
    <xf numFmtId="178" fontId="3" fillId="4" borderId="87" xfId="17" applyNumberFormat="1" applyFont="1" applyFill="1" applyBorder="1" applyAlignment="1">
      <alignment horizontal="right" vertical="center"/>
    </xf>
    <xf numFmtId="178" fontId="3" fillId="3" borderId="13" xfId="17" applyNumberFormat="1" applyFont="1" applyFill="1" applyBorder="1" applyAlignment="1">
      <alignment horizontal="right" vertical="center"/>
    </xf>
    <xf numFmtId="178" fontId="3" fillId="3" borderId="14" xfId="17" applyNumberFormat="1" applyFont="1" applyFill="1" applyBorder="1" applyAlignment="1">
      <alignment horizontal="right" vertical="center"/>
    </xf>
    <xf numFmtId="178" fontId="3" fillId="3" borderId="15" xfId="17" applyNumberFormat="1" applyFont="1" applyFill="1" applyBorder="1" applyAlignment="1">
      <alignment horizontal="right" vertical="center"/>
    </xf>
    <xf numFmtId="178" fontId="3" fillId="3" borderId="16" xfId="17" applyNumberFormat="1" applyFont="1" applyFill="1" applyBorder="1" applyAlignment="1">
      <alignment horizontal="right" vertical="center"/>
    </xf>
    <xf numFmtId="38" fontId="0" fillId="0" borderId="0" xfId="0" applyNumberFormat="1" applyFont="1" applyAlignment="1">
      <alignment/>
    </xf>
    <xf numFmtId="178" fontId="3" fillId="4" borderId="11" xfId="17" applyNumberFormat="1" applyFont="1" applyFill="1" applyBorder="1" applyAlignment="1">
      <alignment horizontal="right" vertical="center"/>
    </xf>
    <xf numFmtId="178" fontId="3" fillId="3" borderId="12" xfId="17" applyNumberFormat="1" applyFont="1" applyFill="1" applyBorder="1" applyAlignment="1">
      <alignment horizontal="right" vertical="center"/>
    </xf>
    <xf numFmtId="178" fontId="3" fillId="3" borderId="10" xfId="17" applyNumberFormat="1" applyFont="1" applyFill="1" applyBorder="1" applyAlignment="1">
      <alignment horizontal="right" vertical="center"/>
    </xf>
    <xf numFmtId="178" fontId="3" fillId="3" borderId="11" xfId="17" applyNumberFormat="1" applyFont="1" applyFill="1" applyBorder="1" applyAlignment="1">
      <alignment horizontal="right" vertical="center"/>
    </xf>
    <xf numFmtId="178" fontId="3" fillId="4" borderId="19" xfId="17" applyNumberFormat="1" applyFont="1" applyFill="1" applyBorder="1" applyAlignment="1">
      <alignment horizontal="right" vertical="center"/>
    </xf>
    <xf numFmtId="178" fontId="3" fillId="3" borderId="17" xfId="17" applyNumberFormat="1" applyFont="1" applyFill="1" applyBorder="1" applyAlignment="1">
      <alignment horizontal="right" vertical="center"/>
    </xf>
    <xf numFmtId="178" fontId="3" fillId="3" borderId="18" xfId="17" applyNumberFormat="1" applyFont="1" applyFill="1" applyBorder="1" applyAlignment="1">
      <alignment horizontal="right" vertical="center"/>
    </xf>
    <xf numFmtId="178" fontId="3" fillId="3" borderId="19" xfId="17" applyNumberFormat="1" applyFont="1" applyFill="1" applyBorder="1" applyAlignment="1">
      <alignment horizontal="right" vertical="center"/>
    </xf>
    <xf numFmtId="178" fontId="3" fillId="4" borderId="46" xfId="0" applyNumberFormat="1" applyFont="1" applyFill="1" applyBorder="1" applyAlignment="1">
      <alignment horizontal="right" vertical="center"/>
    </xf>
    <xf numFmtId="178" fontId="3" fillId="3" borderId="47" xfId="17" applyNumberFormat="1" applyFont="1" applyFill="1" applyBorder="1" applyAlignment="1">
      <alignment horizontal="right" vertical="center"/>
    </xf>
    <xf numFmtId="178" fontId="3" fillId="3" borderId="45" xfId="17" applyNumberFormat="1" applyFont="1" applyFill="1" applyBorder="1" applyAlignment="1">
      <alignment horizontal="right" vertical="center"/>
    </xf>
    <xf numFmtId="178" fontId="3" fillId="3" borderId="46" xfId="17" applyNumberFormat="1" applyFont="1" applyFill="1" applyBorder="1" applyAlignment="1">
      <alignment horizontal="right" vertical="center"/>
    </xf>
    <xf numFmtId="178" fontId="3" fillId="4" borderId="9" xfId="17" applyNumberFormat="1" applyFont="1" applyFill="1" applyBorder="1" applyAlignment="1">
      <alignment horizontal="right" vertical="center"/>
    </xf>
    <xf numFmtId="178" fontId="3" fillId="4" borderId="10" xfId="17" applyNumberFormat="1" applyFont="1" applyFill="1" applyBorder="1" applyAlignment="1">
      <alignment horizontal="right" vertical="center"/>
    </xf>
    <xf numFmtId="178" fontId="3" fillId="4" borderId="12" xfId="17" applyNumberFormat="1" applyFont="1" applyFill="1" applyBorder="1" applyAlignment="1">
      <alignment horizontal="right" vertical="center"/>
    </xf>
    <xf numFmtId="178" fontId="3" fillId="4" borderId="76" xfId="17" applyNumberFormat="1" applyFont="1" applyFill="1" applyBorder="1" applyAlignment="1">
      <alignment horizontal="right" vertical="center"/>
    </xf>
    <xf numFmtId="178" fontId="3" fillId="4" borderId="18" xfId="17" applyNumberFormat="1" applyFont="1" applyFill="1" applyBorder="1" applyAlignment="1">
      <alignment horizontal="right" vertical="center"/>
    </xf>
    <xf numFmtId="178" fontId="3" fillId="4" borderId="17" xfId="17" applyNumberFormat="1" applyFont="1" applyFill="1" applyBorder="1" applyAlignment="1">
      <alignment horizontal="right" vertical="center"/>
    </xf>
    <xf numFmtId="178" fontId="3" fillId="4" borderId="64" xfId="17" applyNumberFormat="1" applyFont="1" applyFill="1" applyBorder="1" applyAlignment="1">
      <alignment vertical="center"/>
    </xf>
    <xf numFmtId="178" fontId="3" fillId="4" borderId="45" xfId="17" applyNumberFormat="1" applyFont="1" applyFill="1" applyBorder="1" applyAlignment="1">
      <alignment vertical="center"/>
    </xf>
    <xf numFmtId="178" fontId="3" fillId="4" borderId="46" xfId="17" applyNumberFormat="1" applyFont="1" applyFill="1" applyBorder="1" applyAlignment="1">
      <alignment vertical="center"/>
    </xf>
    <xf numFmtId="178" fontId="3" fillId="4" borderId="47" xfId="17" applyNumberFormat="1" applyFont="1" applyFill="1" applyBorder="1" applyAlignment="1">
      <alignment vertical="center"/>
    </xf>
    <xf numFmtId="178" fontId="3" fillId="4" borderId="5" xfId="17" applyNumberFormat="1" applyFont="1" applyFill="1" applyBorder="1" applyAlignment="1">
      <alignment vertical="center"/>
    </xf>
    <xf numFmtId="178" fontId="3" fillId="4" borderId="22" xfId="17" applyNumberFormat="1" applyFont="1" applyFill="1" applyBorder="1" applyAlignment="1">
      <alignment vertical="center"/>
    </xf>
    <xf numFmtId="178" fontId="3" fillId="4" borderId="28" xfId="17" applyNumberFormat="1" applyFont="1" applyFill="1" applyBorder="1" applyAlignment="1">
      <alignment vertical="center"/>
    </xf>
    <xf numFmtId="178" fontId="3" fillId="4" borderId="24" xfId="17" applyNumberFormat="1" applyFont="1" applyFill="1" applyBorder="1" applyAlignment="1">
      <alignment vertical="center"/>
    </xf>
    <xf numFmtId="178" fontId="3" fillId="4" borderId="20" xfId="17" applyNumberFormat="1" applyFont="1" applyFill="1" applyBorder="1" applyAlignment="1">
      <alignment vertical="center"/>
    </xf>
    <xf numFmtId="178" fontId="3" fillId="3" borderId="56" xfId="15" applyNumberFormat="1" applyFont="1" applyFill="1" applyBorder="1" applyAlignment="1">
      <alignment horizontal="right" vertical="center"/>
    </xf>
    <xf numFmtId="178" fontId="3" fillId="3" borderId="22" xfId="15" applyNumberFormat="1" applyFont="1" applyFill="1" applyBorder="1" applyAlignment="1">
      <alignment horizontal="right" vertical="center"/>
    </xf>
    <xf numFmtId="178" fontId="3" fillId="3" borderId="28" xfId="15" applyNumberFormat="1" applyFont="1" applyFill="1" applyBorder="1" applyAlignment="1">
      <alignment horizontal="right" vertical="center"/>
    </xf>
    <xf numFmtId="178" fontId="3" fillId="3" borderId="24" xfId="15" applyNumberFormat="1" applyFont="1" applyFill="1" applyBorder="1" applyAlignment="1">
      <alignment horizontal="right" vertical="center"/>
    </xf>
    <xf numFmtId="178" fontId="3" fillId="3" borderId="52" xfId="15" applyNumberFormat="1" applyFont="1" applyFill="1" applyBorder="1" applyAlignment="1">
      <alignment horizontal="right" vertical="center"/>
    </xf>
    <xf numFmtId="178" fontId="3" fillId="2" borderId="56" xfId="17" applyNumberFormat="1" applyFont="1" applyFill="1" applyBorder="1" applyAlignment="1">
      <alignment horizontal="right" vertical="center"/>
    </xf>
    <xf numFmtId="178" fontId="3" fillId="2" borderId="22" xfId="17" applyNumberFormat="1" applyFont="1" applyFill="1" applyBorder="1" applyAlignment="1">
      <alignment horizontal="right" vertical="center"/>
    </xf>
    <xf numFmtId="178" fontId="3" fillId="2" borderId="28" xfId="17" applyNumberFormat="1" applyFont="1" applyFill="1" applyBorder="1" applyAlignment="1">
      <alignment horizontal="right" vertical="center"/>
    </xf>
    <xf numFmtId="178" fontId="3" fillId="2" borderId="24" xfId="17" applyNumberFormat="1" applyFont="1" applyFill="1" applyBorder="1" applyAlignment="1">
      <alignment horizontal="right" vertical="center"/>
    </xf>
    <xf numFmtId="178" fontId="0" fillId="0" borderId="0" xfId="0" applyNumberFormat="1" applyFont="1" applyAlignment="1">
      <alignment/>
    </xf>
    <xf numFmtId="178" fontId="3" fillId="4" borderId="53" xfId="17" applyNumberFormat="1" applyFont="1" applyFill="1" applyBorder="1" applyAlignment="1">
      <alignment vertical="center"/>
    </xf>
    <xf numFmtId="178" fontId="3" fillId="4" borderId="58" xfId="17" applyNumberFormat="1" applyFont="1" applyFill="1" applyBorder="1" applyAlignment="1">
      <alignment vertical="center"/>
    </xf>
    <xf numFmtId="178" fontId="3" fillId="4" borderId="59" xfId="17" applyNumberFormat="1" applyFont="1" applyFill="1" applyBorder="1" applyAlignment="1">
      <alignment vertical="center"/>
    </xf>
    <xf numFmtId="178" fontId="3" fillId="4" borderId="60" xfId="17" applyNumberFormat="1" applyFont="1" applyFill="1" applyBorder="1" applyAlignment="1">
      <alignment vertical="center"/>
    </xf>
    <xf numFmtId="178" fontId="3" fillId="3" borderId="57" xfId="15" applyNumberFormat="1" applyFont="1" applyFill="1" applyBorder="1" applyAlignment="1">
      <alignment horizontal="right" vertical="center"/>
    </xf>
    <xf numFmtId="178" fontId="3" fillId="3" borderId="58" xfId="15" applyNumberFormat="1" applyFont="1" applyFill="1" applyBorder="1" applyAlignment="1">
      <alignment horizontal="right" vertical="center"/>
    </xf>
    <xf numFmtId="178" fontId="3" fillId="3" borderId="59" xfId="15" applyNumberFormat="1" applyFont="1" applyFill="1" applyBorder="1" applyAlignment="1">
      <alignment horizontal="right" vertical="center"/>
    </xf>
    <xf numFmtId="178" fontId="3" fillId="3" borderId="60" xfId="15" applyNumberFormat="1" applyFont="1" applyFill="1" applyBorder="1" applyAlignment="1">
      <alignment horizontal="right" vertical="center"/>
    </xf>
    <xf numFmtId="178" fontId="3" fillId="3" borderId="54" xfId="15" applyNumberFormat="1" applyFont="1" applyFill="1" applyBorder="1" applyAlignment="1">
      <alignment horizontal="right" vertical="center"/>
    </xf>
    <xf numFmtId="178" fontId="3" fillId="2" borderId="57" xfId="17" applyNumberFormat="1" applyFont="1" applyFill="1" applyBorder="1" applyAlignment="1">
      <alignment horizontal="right" vertical="center"/>
    </xf>
    <xf numFmtId="178" fontId="3" fillId="2" borderId="58" xfId="17" applyNumberFormat="1" applyFont="1" applyFill="1" applyBorder="1" applyAlignment="1">
      <alignment horizontal="right" vertical="center"/>
    </xf>
    <xf numFmtId="178" fontId="3" fillId="2" borderId="59" xfId="17" applyNumberFormat="1" applyFont="1" applyFill="1" applyBorder="1" applyAlignment="1">
      <alignment horizontal="right" vertical="center"/>
    </xf>
    <xf numFmtId="178" fontId="3" fillId="2" borderId="60" xfId="17" applyNumberFormat="1" applyFont="1" applyFill="1" applyBorder="1" applyAlignment="1">
      <alignment horizontal="right" vertical="center"/>
    </xf>
    <xf numFmtId="178" fontId="3" fillId="4" borderId="41" xfId="17" applyNumberFormat="1" applyFont="1" applyFill="1" applyBorder="1" applyAlignment="1">
      <alignment vertical="center"/>
    </xf>
    <xf numFmtId="178" fontId="3" fillId="4" borderId="40" xfId="17" applyNumberFormat="1" applyFont="1" applyFill="1" applyBorder="1" applyAlignment="1">
      <alignment vertical="center"/>
    </xf>
    <xf numFmtId="178" fontId="3" fillId="4" borderId="42" xfId="17" applyNumberFormat="1" applyFont="1" applyFill="1" applyBorder="1" applyAlignment="1">
      <alignment vertical="center"/>
    </xf>
    <xf numFmtId="178" fontId="3" fillId="3" borderId="61" xfId="15" applyNumberFormat="1" applyFont="1" applyFill="1" applyBorder="1" applyAlignment="1">
      <alignment horizontal="right" vertical="center"/>
    </xf>
    <xf numFmtId="178" fontId="3" fillId="3" borderId="41" xfId="15" applyNumberFormat="1" applyFont="1" applyFill="1" applyBorder="1" applyAlignment="1">
      <alignment horizontal="right" vertical="center"/>
    </xf>
    <xf numFmtId="178" fontId="3" fillId="3" borderId="40" xfId="15" applyNumberFormat="1" applyFont="1" applyFill="1" applyBorder="1" applyAlignment="1">
      <alignment horizontal="right" vertical="center"/>
    </xf>
    <xf numFmtId="178" fontId="3" fillId="3" borderId="42" xfId="15" applyNumberFormat="1" applyFont="1" applyFill="1" applyBorder="1" applyAlignment="1">
      <alignment horizontal="right" vertical="center"/>
    </xf>
    <xf numFmtId="178" fontId="3" fillId="3" borderId="35" xfId="15" applyNumberFormat="1" applyFont="1" applyFill="1" applyBorder="1" applyAlignment="1">
      <alignment horizontal="right" vertical="center"/>
    </xf>
    <xf numFmtId="178" fontId="3" fillId="2" borderId="61" xfId="17" applyNumberFormat="1" applyFont="1" applyFill="1" applyBorder="1" applyAlignment="1">
      <alignment horizontal="right" vertical="center"/>
    </xf>
    <xf numFmtId="178" fontId="3" fillId="2" borderId="41" xfId="17" applyNumberFormat="1" applyFont="1" applyFill="1" applyBorder="1" applyAlignment="1">
      <alignment horizontal="right" vertical="center"/>
    </xf>
    <xf numFmtId="178" fontId="3" fillId="2" borderId="40" xfId="17" applyNumberFormat="1" applyFont="1" applyFill="1" applyBorder="1" applyAlignment="1">
      <alignment horizontal="right" vertical="center"/>
    </xf>
    <xf numFmtId="178" fontId="3" fillId="2" borderId="42" xfId="17" applyNumberFormat="1" applyFont="1" applyFill="1" applyBorder="1" applyAlignment="1">
      <alignment horizontal="right" vertical="center"/>
    </xf>
    <xf numFmtId="178" fontId="3" fillId="2" borderId="62" xfId="17" applyNumberFormat="1" applyFont="1" applyFill="1" applyBorder="1" applyAlignment="1">
      <alignment horizontal="right" vertical="center"/>
    </xf>
    <xf numFmtId="178" fontId="3" fillId="2" borderId="12" xfId="17" applyNumberFormat="1" applyFont="1" applyFill="1" applyBorder="1" applyAlignment="1">
      <alignment horizontal="right" vertical="center"/>
    </xf>
    <xf numFmtId="178" fontId="3" fillId="3" borderId="57" xfId="15" applyNumberFormat="1" applyFont="1" applyFill="1" applyBorder="1" applyAlignment="1" quotePrefix="1">
      <alignment horizontal="right" vertical="center"/>
    </xf>
    <xf numFmtId="178" fontId="3" fillId="3" borderId="58" xfId="15" applyNumberFormat="1" applyFont="1" applyFill="1" applyBorder="1" applyAlignment="1" quotePrefix="1">
      <alignment horizontal="right" vertical="center"/>
    </xf>
    <xf numFmtId="178" fontId="3" fillId="3" borderId="59" xfId="15" applyNumberFormat="1" applyFont="1" applyFill="1" applyBorder="1" applyAlignment="1" quotePrefix="1">
      <alignment horizontal="right" vertical="center"/>
    </xf>
    <xf numFmtId="178" fontId="3" fillId="3" borderId="60" xfId="15" applyNumberFormat="1" applyFont="1" applyFill="1" applyBorder="1" applyAlignment="1" quotePrefix="1">
      <alignment horizontal="right" vertical="center"/>
    </xf>
    <xf numFmtId="178" fontId="3" fillId="3" borderId="54" xfId="15" applyNumberFormat="1" applyFont="1" applyFill="1" applyBorder="1" applyAlignment="1" quotePrefix="1">
      <alignment horizontal="right" vertical="center"/>
    </xf>
    <xf numFmtId="178" fontId="3" fillId="2" borderId="57" xfId="17" applyNumberFormat="1" applyFont="1" applyFill="1" applyBorder="1" applyAlignment="1" quotePrefix="1">
      <alignment horizontal="right" vertical="center"/>
    </xf>
    <xf numFmtId="178" fontId="3" fillId="2" borderId="58" xfId="17" applyNumberFormat="1" applyFont="1" applyFill="1" applyBorder="1" applyAlignment="1" quotePrefix="1">
      <alignment horizontal="right" vertical="center"/>
    </xf>
    <xf numFmtId="178" fontId="3" fillId="2" borderId="59" xfId="17" applyNumberFormat="1" applyFont="1" applyFill="1" applyBorder="1" applyAlignment="1" quotePrefix="1">
      <alignment horizontal="right" vertical="center"/>
    </xf>
    <xf numFmtId="178" fontId="3" fillId="2" borderId="60" xfId="17" applyNumberFormat="1" applyFont="1" applyFill="1" applyBorder="1" applyAlignment="1" quotePrefix="1">
      <alignment horizontal="right" vertical="center"/>
    </xf>
    <xf numFmtId="178" fontId="3" fillId="4" borderId="21" xfId="17" applyNumberFormat="1" applyFont="1" applyFill="1" applyBorder="1" applyAlignment="1">
      <alignment horizontal="right" vertical="center"/>
    </xf>
    <xf numFmtId="178" fontId="3" fillId="4" borderId="23" xfId="17" applyNumberFormat="1" applyFont="1" applyFill="1" applyBorder="1" applyAlignment="1">
      <alignment horizontal="right" vertical="center"/>
    </xf>
    <xf numFmtId="178" fontId="3" fillId="4" borderId="29" xfId="17" applyNumberFormat="1" applyFont="1" applyFill="1" applyBorder="1" applyAlignment="1">
      <alignment vertical="center"/>
    </xf>
    <xf numFmtId="178" fontId="3" fillId="4" borderId="25" xfId="17" applyNumberFormat="1" applyFont="1" applyFill="1" applyBorder="1" applyAlignment="1">
      <alignment vertical="center"/>
    </xf>
    <xf numFmtId="178" fontId="3" fillId="4" borderId="23" xfId="17" applyNumberFormat="1" applyFont="1" applyFill="1" applyBorder="1" applyAlignment="1">
      <alignment vertical="center"/>
    </xf>
    <xf numFmtId="178" fontId="3" fillId="4" borderId="21" xfId="17" applyNumberFormat="1" applyFont="1" applyFill="1" applyBorder="1" applyAlignment="1">
      <alignment vertical="center"/>
    </xf>
    <xf numFmtId="178" fontId="3" fillId="3" borderId="63" xfId="15" applyNumberFormat="1" applyFont="1" applyFill="1" applyBorder="1" applyAlignment="1">
      <alignment horizontal="right" vertical="center"/>
    </xf>
    <xf numFmtId="178" fontId="3" fillId="3" borderId="23" xfId="15" applyNumberFormat="1" applyFont="1" applyFill="1" applyBorder="1" applyAlignment="1">
      <alignment horizontal="right" vertical="center"/>
    </xf>
    <xf numFmtId="178" fontId="3" fillId="3" borderId="29" xfId="15" applyNumberFormat="1" applyFont="1" applyFill="1" applyBorder="1" applyAlignment="1">
      <alignment horizontal="right" vertical="center"/>
    </xf>
    <xf numFmtId="178" fontId="3" fillId="3" borderId="25" xfId="15" applyNumberFormat="1" applyFont="1" applyFill="1" applyBorder="1" applyAlignment="1">
      <alignment horizontal="right" vertical="center"/>
    </xf>
    <xf numFmtId="178" fontId="3" fillId="3" borderId="55" xfId="15" applyNumberFormat="1" applyFont="1" applyFill="1" applyBorder="1" applyAlignment="1">
      <alignment horizontal="right" vertical="center"/>
    </xf>
    <xf numFmtId="178" fontId="3" fillId="2" borderId="63" xfId="17" applyNumberFormat="1" applyFont="1" applyFill="1" applyBorder="1" applyAlignment="1">
      <alignment horizontal="right" vertical="center"/>
    </xf>
    <xf numFmtId="178" fontId="3" fillId="2" borderId="23" xfId="17" applyNumberFormat="1" applyFont="1" applyFill="1" applyBorder="1" applyAlignment="1">
      <alignment horizontal="right" vertical="center"/>
    </xf>
    <xf numFmtId="178" fontId="3" fillId="2" borderId="29" xfId="17" applyNumberFormat="1" applyFont="1" applyFill="1" applyBorder="1" applyAlignment="1">
      <alignment horizontal="right" vertical="center"/>
    </xf>
    <xf numFmtId="178" fontId="3" fillId="2" borderId="25" xfId="17" applyNumberFormat="1" applyFont="1" applyFill="1" applyBorder="1" applyAlignment="1">
      <alignment horizontal="right" vertical="center"/>
    </xf>
    <xf numFmtId="178" fontId="3" fillId="2" borderId="10" xfId="17" applyNumberFormat="1" applyFont="1" applyFill="1" applyBorder="1" applyAlignment="1">
      <alignment horizontal="right" vertical="center"/>
    </xf>
    <xf numFmtId="178" fontId="3" fillId="2" borderId="11" xfId="17" applyNumberFormat="1" applyFont="1" applyFill="1" applyBorder="1" applyAlignment="1">
      <alignment horizontal="right" vertical="center"/>
    </xf>
    <xf numFmtId="178" fontId="3" fillId="2" borderId="17" xfId="17" applyNumberFormat="1" applyFont="1" applyFill="1" applyBorder="1" applyAlignment="1">
      <alignment horizontal="right" vertical="center"/>
    </xf>
    <xf numFmtId="178" fontId="3" fillId="2" borderId="18" xfId="17" applyNumberFormat="1" applyFont="1" applyFill="1" applyBorder="1" applyAlignment="1">
      <alignment horizontal="right" vertical="center"/>
    </xf>
    <xf numFmtId="178" fontId="3" fillId="2" borderId="19" xfId="17" applyNumberFormat="1" applyFont="1" applyFill="1" applyBorder="1" applyAlignment="1">
      <alignment horizontal="right" vertical="center"/>
    </xf>
    <xf numFmtId="178" fontId="3" fillId="4" borderId="46" xfId="0" applyNumberFormat="1" applyFont="1" applyFill="1" applyBorder="1" applyAlignment="1">
      <alignment vertical="center"/>
    </xf>
    <xf numFmtId="178" fontId="3" fillId="2" borderId="47" xfId="17" applyNumberFormat="1" applyFont="1" applyFill="1" applyBorder="1" applyAlignment="1">
      <alignment horizontal="right"/>
    </xf>
    <xf numFmtId="178" fontId="3" fillId="2" borderId="45" xfId="17" applyNumberFormat="1" applyFont="1" applyFill="1" applyBorder="1" applyAlignment="1">
      <alignment horizontal="right"/>
    </xf>
    <xf numFmtId="178" fontId="3" fillId="2" borderId="46" xfId="17" applyNumberFormat="1" applyFont="1" applyFill="1" applyBorder="1" applyAlignment="1">
      <alignment horizontal="right" vertical="center"/>
    </xf>
    <xf numFmtId="178" fontId="3" fillId="2" borderId="47" xfId="17" applyNumberFormat="1" applyFont="1" applyFill="1" applyBorder="1" applyAlignment="1">
      <alignment horizontal="right" vertical="center"/>
    </xf>
    <xf numFmtId="178" fontId="3" fillId="2" borderId="45" xfId="17" applyNumberFormat="1" applyFont="1" applyFill="1" applyBorder="1" applyAlignment="1">
      <alignment horizontal="right" vertical="center"/>
    </xf>
    <xf numFmtId="178" fontId="3" fillId="3" borderId="59" xfId="17" applyNumberFormat="1" applyFont="1" applyFill="1" applyBorder="1" applyAlignment="1">
      <alignment vertical="center"/>
    </xf>
    <xf numFmtId="178" fontId="3" fillId="3" borderId="53" xfId="17" applyNumberFormat="1" applyFont="1" applyFill="1" applyBorder="1" applyAlignment="1">
      <alignment vertical="center"/>
    </xf>
    <xf numFmtId="178" fontId="3" fillId="3" borderId="65" xfId="17" applyNumberFormat="1" applyFont="1" applyFill="1" applyBorder="1" applyAlignment="1">
      <alignment vertical="center"/>
    </xf>
    <xf numFmtId="178" fontId="3" fillId="3" borderId="88" xfId="17" applyNumberFormat="1" applyFont="1" applyFill="1" applyBorder="1" applyAlignment="1">
      <alignment vertical="center"/>
    </xf>
    <xf numFmtId="178" fontId="3" fillId="4" borderId="88" xfId="17" applyNumberFormat="1" applyFont="1" applyFill="1" applyBorder="1" applyAlignment="1">
      <alignment vertical="center"/>
    </xf>
    <xf numFmtId="178" fontId="3" fillId="4" borderId="32" xfId="17" applyNumberFormat="1" applyFont="1" applyFill="1" applyBorder="1" applyAlignment="1">
      <alignment vertical="center"/>
    </xf>
    <xf numFmtId="178" fontId="3" fillId="4" borderId="89" xfId="17" applyNumberFormat="1" applyFont="1" applyFill="1" applyBorder="1" applyAlignment="1">
      <alignment vertical="center"/>
    </xf>
    <xf numFmtId="178" fontId="3" fillId="2" borderId="87" xfId="17" applyNumberFormat="1" applyFont="1" applyFill="1" applyBorder="1" applyAlignment="1">
      <alignment vertical="center"/>
    </xf>
    <xf numFmtId="178" fontId="3" fillId="2" borderId="90" xfId="17" applyNumberFormat="1" applyFont="1" applyFill="1" applyBorder="1" applyAlignment="1">
      <alignment vertical="center"/>
    </xf>
    <xf numFmtId="178" fontId="3" fillId="2" borderId="91" xfId="17" applyNumberFormat="1" applyFont="1" applyFill="1" applyBorder="1" applyAlignment="1">
      <alignment vertical="center"/>
    </xf>
    <xf numFmtId="178" fontId="3" fillId="2" borderId="53" xfId="17" applyNumberFormat="1" applyFont="1" applyFill="1" applyBorder="1" applyAlignment="1">
      <alignment vertical="center"/>
    </xf>
    <xf numFmtId="178" fontId="3" fillId="2" borderId="65" xfId="17" applyNumberFormat="1" applyFont="1" applyFill="1" applyBorder="1" applyAlignment="1">
      <alignment vertical="center"/>
    </xf>
    <xf numFmtId="178" fontId="3" fillId="2" borderId="59" xfId="17" applyNumberFormat="1" applyFont="1" applyFill="1" applyBorder="1" applyAlignment="1">
      <alignment vertical="center"/>
    </xf>
    <xf numFmtId="178" fontId="3" fillId="2" borderId="88" xfId="17" applyNumberFormat="1" applyFont="1" applyFill="1" applyBorder="1" applyAlignment="1">
      <alignment vertical="center"/>
    </xf>
    <xf numFmtId="178" fontId="3" fillId="2" borderId="92" xfId="17" applyNumberFormat="1" applyFont="1" applyFill="1" applyBorder="1" applyAlignment="1">
      <alignment vertical="center"/>
    </xf>
    <xf numFmtId="178" fontId="3" fillId="2" borderId="67" xfId="17" applyNumberFormat="1" applyFont="1" applyFill="1" applyBorder="1" applyAlignment="1">
      <alignment vertical="center"/>
    </xf>
    <xf numFmtId="178" fontId="3" fillId="2" borderId="93" xfId="17" applyNumberFormat="1" applyFont="1" applyFill="1" applyBorder="1" applyAlignment="1">
      <alignment vertical="center"/>
    </xf>
    <xf numFmtId="0" fontId="21" fillId="0" borderId="0" xfId="0" applyFont="1" applyAlignment="1">
      <alignment vertical="center"/>
    </xf>
    <xf numFmtId="0" fontId="10" fillId="0" borderId="0" xfId="0" applyFont="1" applyAlignment="1">
      <alignment vertical="center"/>
    </xf>
    <xf numFmtId="181" fontId="3" fillId="4" borderId="24" xfId="17" applyNumberFormat="1" applyFont="1" applyFill="1" applyBorder="1" applyAlignment="1">
      <alignment vertical="center"/>
    </xf>
    <xf numFmtId="181" fontId="3" fillId="4" borderId="22" xfId="17" applyNumberFormat="1" applyFont="1" applyFill="1" applyBorder="1" applyAlignment="1">
      <alignment vertical="center"/>
    </xf>
    <xf numFmtId="181" fontId="3" fillId="4" borderId="20" xfId="17" applyNumberFormat="1" applyFont="1" applyFill="1" applyBorder="1" applyAlignment="1">
      <alignment vertical="center"/>
    </xf>
    <xf numFmtId="181" fontId="3" fillId="4" borderId="5" xfId="17" applyNumberFormat="1" applyFont="1" applyFill="1" applyBorder="1" applyAlignment="1">
      <alignment vertical="center"/>
    </xf>
    <xf numFmtId="181" fontId="3" fillId="3" borderId="56" xfId="15" applyNumberFormat="1" applyFont="1" applyFill="1" applyBorder="1" applyAlignment="1">
      <alignment horizontal="right" vertical="center"/>
    </xf>
    <xf numFmtId="181" fontId="3" fillId="3" borderId="22" xfId="15" applyNumberFormat="1" applyFont="1" applyFill="1" applyBorder="1" applyAlignment="1">
      <alignment horizontal="right" vertical="center"/>
    </xf>
    <xf numFmtId="181" fontId="3" fillId="3" borderId="28" xfId="15" applyNumberFormat="1" applyFont="1" applyFill="1" applyBorder="1" applyAlignment="1">
      <alignment horizontal="right" vertical="center"/>
    </xf>
    <xf numFmtId="181" fontId="3" fillId="3" borderId="24" xfId="15" applyNumberFormat="1" applyFont="1" applyFill="1" applyBorder="1" applyAlignment="1">
      <alignment horizontal="right" vertical="center"/>
    </xf>
    <xf numFmtId="181" fontId="3" fillId="3" borderId="52" xfId="15" applyNumberFormat="1" applyFont="1" applyFill="1" applyBorder="1" applyAlignment="1">
      <alignment horizontal="right" vertical="center"/>
    </xf>
    <xf numFmtId="181" fontId="3" fillId="2" borderId="56" xfId="17" applyNumberFormat="1" applyFont="1" applyFill="1" applyBorder="1" applyAlignment="1">
      <alignment horizontal="right" vertical="center"/>
    </xf>
    <xf numFmtId="181" fontId="3" fillId="2" borderId="22" xfId="17" applyNumberFormat="1" applyFont="1" applyFill="1" applyBorder="1" applyAlignment="1">
      <alignment horizontal="right" vertical="center"/>
    </xf>
    <xf numFmtId="181" fontId="3" fillId="2" borderId="28" xfId="17" applyNumberFormat="1" applyFont="1" applyFill="1" applyBorder="1" applyAlignment="1">
      <alignment horizontal="right" vertical="center"/>
    </xf>
    <xf numFmtId="181" fontId="3" fillId="2" borderId="24" xfId="17" applyNumberFormat="1" applyFont="1" applyFill="1" applyBorder="1" applyAlignment="1">
      <alignment horizontal="right" vertical="center"/>
    </xf>
    <xf numFmtId="181" fontId="3" fillId="4" borderId="60" xfId="17" applyNumberFormat="1" applyFont="1" applyFill="1" applyBorder="1" applyAlignment="1">
      <alignment vertical="center"/>
    </xf>
    <xf numFmtId="181" fontId="3" fillId="4" borderId="58" xfId="17" applyNumberFormat="1" applyFont="1" applyFill="1" applyBorder="1" applyAlignment="1">
      <alignment vertical="center"/>
    </xf>
    <xf numFmtId="181" fontId="3" fillId="4" borderId="53" xfId="17" applyNumberFormat="1" applyFont="1" applyFill="1" applyBorder="1" applyAlignment="1">
      <alignment vertical="center"/>
    </xf>
    <xf numFmtId="181" fontId="3" fillId="3" borderId="57" xfId="15" applyNumberFormat="1" applyFont="1" applyFill="1" applyBorder="1" applyAlignment="1">
      <alignment horizontal="right" vertical="center"/>
    </xf>
    <xf numFmtId="181" fontId="3" fillId="3" borderId="58" xfId="15" applyNumberFormat="1" applyFont="1" applyFill="1" applyBorder="1" applyAlignment="1">
      <alignment horizontal="right" vertical="center"/>
    </xf>
    <xf numFmtId="181" fontId="3" fillId="3" borderId="59" xfId="15" applyNumberFormat="1" applyFont="1" applyFill="1" applyBorder="1" applyAlignment="1">
      <alignment horizontal="right" vertical="center"/>
    </xf>
    <xf numFmtId="181" fontId="3" fillId="3" borderId="60" xfId="15" applyNumberFormat="1" applyFont="1" applyFill="1" applyBorder="1" applyAlignment="1">
      <alignment horizontal="right" vertical="center"/>
    </xf>
    <xf numFmtId="181" fontId="3" fillId="3" borderId="54" xfId="15" applyNumberFormat="1" applyFont="1" applyFill="1" applyBorder="1" applyAlignment="1">
      <alignment horizontal="right" vertical="center"/>
    </xf>
    <xf numFmtId="181" fontId="3" fillId="2" borderId="57" xfId="17" applyNumberFormat="1" applyFont="1" applyFill="1" applyBorder="1" applyAlignment="1">
      <alignment horizontal="right" vertical="center"/>
    </xf>
    <xf numFmtId="181" fontId="3" fillId="2" borderId="58" xfId="17" applyNumberFormat="1" applyFont="1" applyFill="1" applyBorder="1" applyAlignment="1">
      <alignment horizontal="right" vertical="center"/>
    </xf>
    <xf numFmtId="181" fontId="3" fillId="2" borderId="59" xfId="17" applyNumberFormat="1" applyFont="1" applyFill="1" applyBorder="1" applyAlignment="1">
      <alignment horizontal="right" vertical="center"/>
    </xf>
    <xf numFmtId="181" fontId="3" fillId="2" borderId="60" xfId="17" applyNumberFormat="1" applyFont="1" applyFill="1" applyBorder="1" applyAlignment="1">
      <alignment horizontal="right" vertical="center"/>
    </xf>
    <xf numFmtId="181" fontId="3" fillId="4" borderId="42" xfId="17" applyNumberFormat="1" applyFont="1" applyFill="1" applyBorder="1" applyAlignment="1">
      <alignment vertical="center"/>
    </xf>
    <xf numFmtId="181" fontId="3" fillId="4" borderId="41" xfId="17" applyNumberFormat="1" applyFont="1" applyFill="1" applyBorder="1" applyAlignment="1">
      <alignment vertical="center"/>
    </xf>
    <xf numFmtId="181" fontId="3" fillId="3" borderId="61" xfId="15" applyNumberFormat="1" applyFont="1" applyFill="1" applyBorder="1" applyAlignment="1">
      <alignment horizontal="right" vertical="center"/>
    </xf>
    <xf numFmtId="181" fontId="3" fillId="3" borderId="41" xfId="15" applyNumberFormat="1" applyFont="1" applyFill="1" applyBorder="1" applyAlignment="1">
      <alignment horizontal="right" vertical="center"/>
    </xf>
    <xf numFmtId="181" fontId="3" fillId="3" borderId="40" xfId="15" applyNumberFormat="1" applyFont="1" applyFill="1" applyBorder="1" applyAlignment="1">
      <alignment horizontal="right" vertical="center"/>
    </xf>
    <xf numFmtId="181" fontId="3" fillId="3" borderId="42" xfId="15" applyNumberFormat="1" applyFont="1" applyFill="1" applyBorder="1" applyAlignment="1">
      <alignment horizontal="right" vertical="center"/>
    </xf>
    <xf numFmtId="181" fontId="3" fillId="3" borderId="35" xfId="15" applyNumberFormat="1" applyFont="1" applyFill="1" applyBorder="1" applyAlignment="1">
      <alignment horizontal="right" vertical="center"/>
    </xf>
    <xf numFmtId="181" fontId="3" fillId="2" borderId="61" xfId="17" applyNumberFormat="1" applyFont="1" applyFill="1" applyBorder="1" applyAlignment="1">
      <alignment horizontal="right" vertical="center"/>
    </xf>
    <xf numFmtId="181" fontId="3" fillId="2" borderId="41" xfId="17" applyNumberFormat="1" applyFont="1" applyFill="1" applyBorder="1" applyAlignment="1">
      <alignment horizontal="right" vertical="center"/>
    </xf>
    <xf numFmtId="181" fontId="3" fillId="2" borderId="40" xfId="17" applyNumberFormat="1" applyFont="1" applyFill="1" applyBorder="1" applyAlignment="1">
      <alignment horizontal="right" vertical="center"/>
    </xf>
    <xf numFmtId="181" fontId="3" fillId="2" borderId="42" xfId="17" applyNumberFormat="1" applyFont="1" applyFill="1" applyBorder="1" applyAlignment="1">
      <alignment horizontal="right" vertical="center"/>
    </xf>
    <xf numFmtId="181" fontId="3" fillId="2" borderId="62" xfId="17" applyNumberFormat="1" applyFont="1" applyFill="1" applyBorder="1" applyAlignment="1">
      <alignment horizontal="right" vertical="center"/>
    </xf>
    <xf numFmtId="181" fontId="3" fillId="2" borderId="12" xfId="17" applyNumberFormat="1" applyFont="1" applyFill="1" applyBorder="1" applyAlignment="1">
      <alignment horizontal="right" vertical="center"/>
    </xf>
    <xf numFmtId="181" fontId="3" fillId="3" borderId="57" xfId="15" applyNumberFormat="1" applyFont="1" applyFill="1" applyBorder="1" applyAlignment="1" quotePrefix="1">
      <alignment horizontal="right" vertical="center"/>
    </xf>
    <xf numFmtId="181" fontId="3" fillId="3" borderId="58" xfId="15" applyNumberFormat="1" applyFont="1" applyFill="1" applyBorder="1" applyAlignment="1" quotePrefix="1">
      <alignment horizontal="right" vertical="center"/>
    </xf>
    <xf numFmtId="181" fontId="3" fillId="3" borderId="59" xfId="15" applyNumberFormat="1" applyFont="1" applyFill="1" applyBorder="1" applyAlignment="1" quotePrefix="1">
      <alignment horizontal="right" vertical="center"/>
    </xf>
    <xf numFmtId="181" fontId="3" fillId="3" borderId="60" xfId="15" applyNumberFormat="1" applyFont="1" applyFill="1" applyBorder="1" applyAlignment="1" quotePrefix="1">
      <alignment horizontal="right" vertical="center"/>
    </xf>
    <xf numFmtId="181" fontId="3" fillId="3" borderId="54" xfId="15" applyNumberFormat="1" applyFont="1" applyFill="1" applyBorder="1" applyAlignment="1" quotePrefix="1">
      <alignment horizontal="right" vertical="center"/>
    </xf>
    <xf numFmtId="181" fontId="3" fillId="2" borderId="57" xfId="17" applyNumberFormat="1" applyFont="1" applyFill="1" applyBorder="1" applyAlignment="1" quotePrefix="1">
      <alignment horizontal="right" vertical="center"/>
    </xf>
    <xf numFmtId="181" fontId="3" fillId="2" borderId="58" xfId="17" applyNumberFormat="1" applyFont="1" applyFill="1" applyBorder="1" applyAlignment="1" quotePrefix="1">
      <alignment horizontal="right" vertical="center"/>
    </xf>
    <xf numFmtId="181" fontId="3" fillId="2" borderId="59" xfId="17" applyNumberFormat="1" applyFont="1" applyFill="1" applyBorder="1" applyAlignment="1" quotePrefix="1">
      <alignment horizontal="right" vertical="center"/>
    </xf>
    <xf numFmtId="181" fontId="3" fillId="2" borderId="60" xfId="17" applyNumberFormat="1" applyFont="1" applyFill="1" applyBorder="1" applyAlignment="1" quotePrefix="1">
      <alignment horizontal="right" vertical="center"/>
    </xf>
    <xf numFmtId="181" fontId="3" fillId="4" borderId="25" xfId="17" applyNumberFormat="1" applyFont="1" applyFill="1" applyBorder="1" applyAlignment="1">
      <alignment vertical="center"/>
    </xf>
    <xf numFmtId="181" fontId="3" fillId="4" borderId="23" xfId="17" applyNumberFormat="1" applyFont="1" applyFill="1" applyBorder="1" applyAlignment="1">
      <alignment vertical="center"/>
    </xf>
    <xf numFmtId="181" fontId="3" fillId="4" borderId="21" xfId="17" applyNumberFormat="1" applyFont="1" applyFill="1" applyBorder="1" applyAlignment="1">
      <alignment vertical="center"/>
    </xf>
    <xf numFmtId="181" fontId="3" fillId="3" borderId="63" xfId="15" applyNumberFormat="1" applyFont="1" applyFill="1" applyBorder="1" applyAlignment="1">
      <alignment horizontal="right" vertical="center"/>
    </xf>
    <xf numFmtId="181" fontId="3" fillId="3" borderId="23" xfId="15" applyNumberFormat="1" applyFont="1" applyFill="1" applyBorder="1" applyAlignment="1">
      <alignment horizontal="right" vertical="center"/>
    </xf>
    <xf numFmtId="181" fontId="3" fillId="3" borderId="29" xfId="15" applyNumberFormat="1" applyFont="1" applyFill="1" applyBorder="1" applyAlignment="1">
      <alignment horizontal="right" vertical="center"/>
    </xf>
    <xf numFmtId="181" fontId="3" fillId="3" borderId="25" xfId="15" applyNumberFormat="1" applyFont="1" applyFill="1" applyBorder="1" applyAlignment="1">
      <alignment horizontal="right" vertical="center"/>
    </xf>
    <xf numFmtId="181" fontId="3" fillId="3" borderId="55" xfId="15" applyNumberFormat="1" applyFont="1" applyFill="1" applyBorder="1" applyAlignment="1">
      <alignment horizontal="right" vertical="center"/>
    </xf>
    <xf numFmtId="181" fontId="3" fillId="2" borderId="63" xfId="17" applyNumberFormat="1" applyFont="1" applyFill="1" applyBorder="1" applyAlignment="1">
      <alignment horizontal="right" vertical="center"/>
    </xf>
    <xf numFmtId="181" fontId="3" fillId="2" borderId="23" xfId="17" applyNumberFormat="1" applyFont="1" applyFill="1" applyBorder="1" applyAlignment="1">
      <alignment horizontal="right" vertical="center"/>
    </xf>
    <xf numFmtId="181" fontId="3" fillId="2" borderId="29" xfId="17" applyNumberFormat="1" applyFont="1" applyFill="1" applyBorder="1" applyAlignment="1">
      <alignment horizontal="right" vertical="center"/>
    </xf>
    <xf numFmtId="181" fontId="3" fillId="2" borderId="25" xfId="17" applyNumberFormat="1" applyFont="1" applyFill="1" applyBorder="1" applyAlignment="1">
      <alignment horizontal="right" vertical="center"/>
    </xf>
    <xf numFmtId="184" fontId="3" fillId="4" borderId="9" xfId="17" applyNumberFormat="1" applyFont="1" applyFill="1" applyBorder="1" applyAlignment="1">
      <alignment horizontal="right" vertical="center"/>
    </xf>
    <xf numFmtId="184" fontId="3" fillId="4" borderId="10" xfId="17" applyNumberFormat="1" applyFont="1" applyFill="1" applyBorder="1" applyAlignment="1">
      <alignment horizontal="right" vertical="center"/>
    </xf>
    <xf numFmtId="184" fontId="3" fillId="4" borderId="11" xfId="17" applyNumberFormat="1" applyFont="1" applyFill="1" applyBorder="1" applyAlignment="1">
      <alignment horizontal="right" vertical="center"/>
    </xf>
    <xf numFmtId="184" fontId="3" fillId="4" borderId="12" xfId="17" applyNumberFormat="1" applyFont="1" applyFill="1" applyBorder="1" applyAlignment="1">
      <alignment horizontal="right" vertical="center"/>
    </xf>
    <xf numFmtId="184" fontId="3" fillId="3" borderId="12" xfId="17" applyNumberFormat="1" applyFont="1" applyFill="1" applyBorder="1" applyAlignment="1">
      <alignment horizontal="right" vertical="center"/>
    </xf>
    <xf numFmtId="184" fontId="3" fillId="3" borderId="10" xfId="17" applyNumberFormat="1" applyFont="1" applyFill="1" applyBorder="1" applyAlignment="1">
      <alignment horizontal="right" vertical="center"/>
    </xf>
    <xf numFmtId="184" fontId="3" fillId="3" borderId="11" xfId="17" applyNumberFormat="1" applyFont="1" applyFill="1" applyBorder="1" applyAlignment="1">
      <alignment horizontal="right" vertical="center"/>
    </xf>
    <xf numFmtId="184" fontId="3" fillId="2" borderId="12" xfId="17" applyNumberFormat="1" applyFont="1" applyFill="1" applyBorder="1" applyAlignment="1">
      <alignment horizontal="right" vertical="center"/>
    </xf>
    <xf numFmtId="184" fontId="3" fillId="2" borderId="10" xfId="17" applyNumberFormat="1" applyFont="1" applyFill="1" applyBorder="1" applyAlignment="1">
      <alignment horizontal="right" vertical="center"/>
    </xf>
    <xf numFmtId="184" fontId="3" fillId="2" borderId="11" xfId="17" applyNumberFormat="1" applyFont="1" applyFill="1" applyBorder="1" applyAlignment="1">
      <alignment horizontal="right" vertical="center"/>
    </xf>
    <xf numFmtId="184" fontId="3" fillId="4" borderId="76" xfId="17" applyNumberFormat="1" applyFont="1" applyFill="1" applyBorder="1" applyAlignment="1">
      <alignment horizontal="right" vertical="center"/>
    </xf>
    <xf numFmtId="184" fontId="3" fillId="4" borderId="18" xfId="17" applyNumberFormat="1" applyFont="1" applyFill="1" applyBorder="1" applyAlignment="1">
      <alignment horizontal="right" vertical="center"/>
    </xf>
    <xf numFmtId="184" fontId="3" fillId="4" borderId="19" xfId="17" applyNumberFormat="1" applyFont="1" applyFill="1" applyBorder="1" applyAlignment="1">
      <alignment horizontal="right" vertical="center"/>
    </xf>
    <xf numFmtId="184" fontId="3" fillId="4" borderId="17" xfId="17" applyNumberFormat="1" applyFont="1" applyFill="1" applyBorder="1" applyAlignment="1">
      <alignment horizontal="right" vertical="center"/>
    </xf>
    <xf numFmtId="184" fontId="3" fillId="3" borderId="17" xfId="17" applyNumberFormat="1" applyFont="1" applyFill="1" applyBorder="1" applyAlignment="1">
      <alignment horizontal="right" vertical="center"/>
    </xf>
    <xf numFmtId="184" fontId="3" fillId="3" borderId="18" xfId="17" applyNumberFormat="1" applyFont="1" applyFill="1" applyBorder="1" applyAlignment="1">
      <alignment horizontal="right" vertical="center"/>
    </xf>
    <xf numFmtId="184" fontId="3" fillId="3" borderId="19" xfId="17" applyNumberFormat="1" applyFont="1" applyFill="1" applyBorder="1" applyAlignment="1">
      <alignment horizontal="right" vertical="center"/>
    </xf>
    <xf numFmtId="184" fontId="3" fillId="2" borderId="17" xfId="17" applyNumberFormat="1" applyFont="1" applyFill="1" applyBorder="1" applyAlignment="1">
      <alignment horizontal="right" vertical="center"/>
    </xf>
    <xf numFmtId="184" fontId="3" fillId="2" borderId="18" xfId="17" applyNumberFormat="1" applyFont="1" applyFill="1" applyBorder="1" applyAlignment="1">
      <alignment horizontal="right" vertical="center"/>
    </xf>
    <xf numFmtId="184" fontId="3" fillId="2" borderId="19" xfId="17" applyNumberFormat="1" applyFont="1" applyFill="1" applyBorder="1" applyAlignment="1">
      <alignment horizontal="right" vertical="center"/>
    </xf>
    <xf numFmtId="184" fontId="3" fillId="4" borderId="64" xfId="17" applyNumberFormat="1" applyFont="1" applyFill="1" applyBorder="1" applyAlignment="1">
      <alignment vertical="center"/>
    </xf>
    <xf numFmtId="184" fontId="3" fillId="4" borderId="45" xfId="17" applyNumberFormat="1" applyFont="1" applyFill="1" applyBorder="1" applyAlignment="1">
      <alignment vertical="center"/>
    </xf>
    <xf numFmtId="184" fontId="3" fillId="4" borderId="46" xfId="17" applyNumberFormat="1" applyFont="1" applyFill="1" applyBorder="1" applyAlignment="1">
      <alignment vertical="center"/>
    </xf>
    <xf numFmtId="184" fontId="3" fillId="4" borderId="47" xfId="17" applyNumberFormat="1" applyFont="1" applyFill="1" applyBorder="1" applyAlignment="1">
      <alignment vertical="center"/>
    </xf>
    <xf numFmtId="184" fontId="3" fillId="4" borderId="46" xfId="0" applyNumberFormat="1" applyFont="1" applyFill="1" applyBorder="1" applyAlignment="1">
      <alignment vertical="center"/>
    </xf>
    <xf numFmtId="184" fontId="3" fillId="4" borderId="46" xfId="0" applyNumberFormat="1" applyFont="1" applyFill="1" applyBorder="1" applyAlignment="1">
      <alignment horizontal="right" vertical="center"/>
    </xf>
    <xf numFmtId="184" fontId="3" fillId="3" borderId="47" xfId="17" applyNumberFormat="1" applyFont="1" applyFill="1" applyBorder="1" applyAlignment="1">
      <alignment horizontal="right" vertical="center"/>
    </xf>
    <xf numFmtId="184" fontId="3" fillId="3" borderId="45" xfId="17" applyNumberFormat="1" applyFont="1" applyFill="1" applyBorder="1" applyAlignment="1">
      <alignment horizontal="right" vertical="center"/>
    </xf>
    <xf numFmtId="184" fontId="3" fillId="3" borderId="46" xfId="17" applyNumberFormat="1" applyFont="1" applyFill="1" applyBorder="1" applyAlignment="1">
      <alignment horizontal="right" vertical="center"/>
    </xf>
    <xf numFmtId="184" fontId="3" fillId="2" borderId="47" xfId="17" applyNumberFormat="1" applyFont="1" applyFill="1" applyBorder="1" applyAlignment="1">
      <alignment horizontal="right"/>
    </xf>
    <xf numFmtId="184" fontId="3" fillId="2" borderId="45" xfId="17" applyNumberFormat="1" applyFont="1" applyFill="1" applyBorder="1" applyAlignment="1">
      <alignment horizontal="right"/>
    </xf>
    <xf numFmtId="184" fontId="3" fillId="2" borderId="46" xfId="17" applyNumberFormat="1" applyFont="1" applyFill="1" applyBorder="1" applyAlignment="1">
      <alignment horizontal="right" vertical="center"/>
    </xf>
    <xf numFmtId="184" fontId="3" fillId="2" borderId="47" xfId="17" applyNumberFormat="1" applyFont="1" applyFill="1" applyBorder="1" applyAlignment="1">
      <alignment horizontal="right" vertical="center"/>
    </xf>
    <xf numFmtId="184" fontId="3" fillId="2" borderId="45" xfId="17" applyNumberFormat="1" applyFont="1" applyFill="1" applyBorder="1" applyAlignment="1">
      <alignment horizontal="right" vertical="center"/>
    </xf>
    <xf numFmtId="178" fontId="3" fillId="4" borderId="94" xfId="17" applyNumberFormat="1" applyFont="1" applyFill="1" applyBorder="1" applyAlignment="1">
      <alignment vertical="center"/>
    </xf>
    <xf numFmtId="178" fontId="3" fillId="4" borderId="87" xfId="17" applyNumberFormat="1" applyFont="1" applyFill="1" applyBorder="1" applyAlignment="1">
      <alignment vertical="center"/>
    </xf>
    <xf numFmtId="178" fontId="3" fillId="4" borderId="95" xfId="17" applyNumberFormat="1" applyFont="1" applyFill="1" applyBorder="1" applyAlignment="1">
      <alignment vertical="center"/>
    </xf>
    <xf numFmtId="178" fontId="3" fillId="4" borderId="90" xfId="17" applyNumberFormat="1" applyFont="1" applyFill="1" applyBorder="1" applyAlignment="1">
      <alignment vertical="center"/>
    </xf>
    <xf numFmtId="178" fontId="3" fillId="4" borderId="10" xfId="17" applyNumberFormat="1" applyFont="1" applyFill="1" applyBorder="1" applyAlignment="1">
      <alignment vertical="center"/>
    </xf>
    <xf numFmtId="178" fontId="3" fillId="4" borderId="11" xfId="17" applyNumberFormat="1" applyFont="1" applyFill="1" applyBorder="1" applyAlignment="1">
      <alignment vertical="center"/>
    </xf>
    <xf numFmtId="178" fontId="3" fillId="4" borderId="12" xfId="17" applyNumberFormat="1" applyFont="1" applyFill="1" applyBorder="1" applyAlignment="1">
      <alignment vertical="center"/>
    </xf>
    <xf numFmtId="178" fontId="3" fillId="3" borderId="9" xfId="15" applyNumberFormat="1" applyFont="1" applyFill="1" applyBorder="1" applyAlignment="1">
      <alignment horizontal="right" vertical="center"/>
    </xf>
    <xf numFmtId="178" fontId="3" fillId="3" borderId="10" xfId="15" applyNumberFormat="1" applyFont="1" applyFill="1" applyBorder="1" applyAlignment="1">
      <alignment horizontal="right" vertical="center"/>
    </xf>
    <xf numFmtId="178" fontId="3" fillId="3" borderId="11" xfId="15" applyNumberFormat="1" applyFont="1" applyFill="1" applyBorder="1" applyAlignment="1">
      <alignment horizontal="right" vertical="center"/>
    </xf>
    <xf numFmtId="178" fontId="3" fillId="3" borderId="12" xfId="15" applyNumberFormat="1" applyFont="1" applyFill="1" applyBorder="1" applyAlignment="1">
      <alignment horizontal="right" vertical="center"/>
    </xf>
    <xf numFmtId="178" fontId="3" fillId="3" borderId="36" xfId="15" applyNumberFormat="1" applyFont="1" applyFill="1" applyBorder="1" applyAlignment="1">
      <alignment horizontal="right" vertical="center"/>
    </xf>
    <xf numFmtId="178" fontId="3" fillId="2" borderId="9" xfId="17" applyNumberFormat="1" applyFont="1" applyFill="1" applyBorder="1" applyAlignment="1">
      <alignment horizontal="right" vertical="center"/>
    </xf>
    <xf numFmtId="178" fontId="3" fillId="2" borderId="11" xfId="17" applyNumberFormat="1" applyFont="1" applyFill="1" applyBorder="1" applyAlignment="1">
      <alignment vertical="center"/>
    </xf>
    <xf numFmtId="178" fontId="3" fillId="4" borderId="96" xfId="17" applyNumberFormat="1" applyFont="1" applyFill="1" applyBorder="1" applyAlignment="1">
      <alignment vertical="center"/>
    </xf>
    <xf numFmtId="178" fontId="3" fillId="4" borderId="97" xfId="17" applyNumberFormat="1" applyFont="1" applyFill="1" applyBorder="1" applyAlignment="1">
      <alignment vertical="center"/>
    </xf>
    <xf numFmtId="178" fontId="3" fillId="4" borderId="92" xfId="17" applyNumberFormat="1" applyFont="1" applyFill="1" applyBorder="1" applyAlignment="1">
      <alignment vertical="center"/>
    </xf>
    <xf numFmtId="178" fontId="3" fillId="4" borderId="98" xfId="17" applyNumberFormat="1" applyFont="1" applyFill="1" applyBorder="1" applyAlignment="1">
      <alignment vertical="center"/>
    </xf>
    <xf numFmtId="178" fontId="3" fillId="2" borderId="92" xfId="17" applyNumberFormat="1" applyFont="1" applyFill="1" applyBorder="1" applyAlignment="1">
      <alignment horizontal="right" vertical="center"/>
    </xf>
    <xf numFmtId="178" fontId="3" fillId="2" borderId="87" xfId="17" applyNumberFormat="1" applyFont="1" applyFill="1" applyBorder="1" applyAlignment="1">
      <alignment horizontal="right" vertical="center"/>
    </xf>
    <xf numFmtId="178" fontId="3" fillId="3" borderId="5" xfId="17" applyNumberFormat="1" applyFont="1" applyFill="1" applyBorder="1" applyAlignment="1">
      <alignment vertical="center"/>
    </xf>
    <xf numFmtId="178" fontId="3" fillId="3" borderId="10" xfId="17" applyNumberFormat="1" applyFont="1" applyFill="1" applyBorder="1" applyAlignment="1">
      <alignment vertical="center"/>
    </xf>
    <xf numFmtId="178" fontId="3" fillId="3" borderId="11" xfId="17" applyNumberFormat="1" applyFont="1" applyFill="1" applyBorder="1" applyAlignment="1">
      <alignment vertical="center"/>
    </xf>
    <xf numFmtId="178" fontId="3" fillId="3" borderId="12" xfId="17" applyNumberFormat="1" applyFont="1" applyFill="1" applyBorder="1" applyAlignment="1">
      <alignment vertical="center"/>
    </xf>
    <xf numFmtId="178" fontId="3" fillId="2" borderId="88" xfId="17" applyNumberFormat="1" applyFont="1" applyFill="1" applyBorder="1" applyAlignment="1">
      <alignment horizontal="right" vertical="center"/>
    </xf>
    <xf numFmtId="178" fontId="3" fillId="3" borderId="99" xfId="15" applyNumberFormat="1" applyFont="1" applyFill="1" applyBorder="1" applyAlignment="1">
      <alignment horizontal="right" vertical="center"/>
    </xf>
    <xf numFmtId="178" fontId="3" fillId="3" borderId="97" xfId="15" applyNumberFormat="1" applyFont="1" applyFill="1" applyBorder="1" applyAlignment="1">
      <alignment horizontal="right" vertical="center"/>
    </xf>
    <xf numFmtId="178" fontId="3" fillId="3" borderId="92" xfId="15" applyNumberFormat="1" applyFont="1" applyFill="1" applyBorder="1" applyAlignment="1">
      <alignment horizontal="right" vertical="center"/>
    </xf>
    <xf numFmtId="178" fontId="3" fillId="3" borderId="98" xfId="15" applyNumberFormat="1" applyFont="1" applyFill="1" applyBorder="1" applyAlignment="1">
      <alignment horizontal="right" vertical="center"/>
    </xf>
    <xf numFmtId="178" fontId="3" fillId="3" borderId="100" xfId="15" applyNumberFormat="1" applyFont="1" applyFill="1" applyBorder="1" applyAlignment="1">
      <alignment horizontal="right" vertical="center"/>
    </xf>
    <xf numFmtId="178" fontId="3" fillId="3" borderId="94" xfId="17" applyNumberFormat="1" applyFont="1" applyFill="1" applyBorder="1" applyAlignment="1">
      <alignment vertical="center"/>
    </xf>
    <xf numFmtId="178" fontId="3" fillId="3" borderId="87" xfId="17" applyNumberFormat="1" applyFont="1" applyFill="1" applyBorder="1" applyAlignment="1">
      <alignment vertical="center"/>
    </xf>
    <xf numFmtId="178" fontId="3" fillId="3" borderId="95" xfId="17" applyNumberFormat="1" applyFont="1" applyFill="1" applyBorder="1" applyAlignment="1">
      <alignment vertical="center"/>
    </xf>
    <xf numFmtId="178" fontId="3" fillId="3" borderId="90" xfId="17" applyNumberFormat="1" applyFont="1" applyFill="1" applyBorder="1" applyAlignment="1">
      <alignment vertical="center"/>
    </xf>
    <xf numFmtId="178" fontId="3" fillId="2" borderId="5" xfId="17" applyNumberFormat="1" applyFont="1" applyFill="1" applyBorder="1" applyAlignment="1">
      <alignment vertical="center"/>
    </xf>
    <xf numFmtId="178" fontId="3" fillId="2" borderId="94" xfId="17" applyNumberFormat="1" applyFont="1" applyFill="1" applyBorder="1" applyAlignment="1">
      <alignment vertical="center"/>
    </xf>
    <xf numFmtId="178" fontId="3" fillId="2" borderId="95" xfId="17" applyNumberFormat="1" applyFont="1" applyFill="1" applyBorder="1" applyAlignment="1">
      <alignment vertical="center"/>
    </xf>
    <xf numFmtId="178" fontId="3" fillId="2" borderId="28" xfId="17" applyNumberFormat="1" applyFont="1" applyFill="1" applyBorder="1" applyAlignment="1">
      <alignment vertical="center"/>
    </xf>
    <xf numFmtId="178" fontId="3" fillId="2" borderId="10" xfId="17" applyNumberFormat="1" applyFont="1" applyFill="1" applyBorder="1" applyAlignment="1">
      <alignment vertical="center"/>
    </xf>
    <xf numFmtId="178" fontId="3" fillId="2" borderId="12" xfId="17" applyNumberFormat="1" applyFont="1" applyFill="1" applyBorder="1" applyAlignment="1">
      <alignment vertical="center"/>
    </xf>
    <xf numFmtId="178" fontId="3" fillId="2" borderId="40" xfId="17" applyNumberFormat="1" applyFont="1" applyFill="1" applyBorder="1" applyAlignment="1">
      <alignment vertical="center"/>
    </xf>
    <xf numFmtId="178" fontId="3" fillId="3" borderId="41" xfId="17" applyNumberFormat="1" applyFont="1" applyFill="1" applyBorder="1" applyAlignment="1">
      <alignment vertical="center"/>
    </xf>
    <xf numFmtId="178" fontId="3" fillId="3" borderId="40" xfId="17" applyNumberFormat="1" applyFont="1" applyFill="1" applyBorder="1" applyAlignment="1">
      <alignment vertical="center"/>
    </xf>
    <xf numFmtId="178" fontId="3" fillId="3" borderId="42" xfId="17" applyNumberFormat="1" applyFont="1" applyFill="1" applyBorder="1" applyAlignment="1">
      <alignment vertical="center"/>
    </xf>
    <xf numFmtId="178" fontId="3" fillId="2" borderId="41" xfId="17" applyNumberFormat="1" applyFont="1" applyFill="1" applyBorder="1" applyAlignment="1">
      <alignment vertical="center"/>
    </xf>
    <xf numFmtId="178" fontId="3" fillId="2" borderId="42" xfId="17" applyNumberFormat="1" applyFont="1" applyFill="1" applyBorder="1" applyAlignment="1">
      <alignment vertical="center"/>
    </xf>
    <xf numFmtId="178" fontId="3" fillId="3" borderId="58" xfId="17" applyNumberFormat="1" applyFont="1" applyFill="1" applyBorder="1" applyAlignment="1">
      <alignment vertical="center"/>
    </xf>
    <xf numFmtId="178" fontId="3" fillId="3" borderId="60" xfId="17" applyNumberFormat="1" applyFont="1" applyFill="1" applyBorder="1" applyAlignment="1">
      <alignment vertical="center"/>
    </xf>
    <xf numFmtId="178" fontId="3" fillId="2" borderId="58" xfId="17" applyNumberFormat="1" applyFont="1" applyFill="1" applyBorder="1" applyAlignment="1">
      <alignment vertical="center"/>
    </xf>
    <xf numFmtId="178" fontId="3" fillId="2" borderId="60" xfId="17" applyNumberFormat="1" applyFont="1" applyFill="1" applyBorder="1" applyAlignment="1">
      <alignment vertical="center"/>
    </xf>
    <xf numFmtId="178" fontId="3" fillId="3" borderId="21" xfId="17" applyNumberFormat="1" applyFont="1" applyFill="1" applyBorder="1" applyAlignment="1">
      <alignment horizontal="right" vertical="center"/>
    </xf>
    <xf numFmtId="178" fontId="3" fillId="3" borderId="23" xfId="17" applyNumberFormat="1" applyFont="1" applyFill="1" applyBorder="1" applyAlignment="1">
      <alignment vertical="center"/>
    </xf>
    <xf numFmtId="178" fontId="3" fillId="3" borderId="29" xfId="17" applyNumberFormat="1" applyFont="1" applyFill="1" applyBorder="1" applyAlignment="1">
      <alignment vertical="center"/>
    </xf>
    <xf numFmtId="178" fontId="3" fillId="3" borderId="25" xfId="17" applyNumberFormat="1" applyFont="1" applyFill="1" applyBorder="1" applyAlignment="1">
      <alignment vertical="center"/>
    </xf>
    <xf numFmtId="178" fontId="3" fillId="3" borderId="21" xfId="17" applyNumberFormat="1" applyFont="1" applyFill="1" applyBorder="1" applyAlignment="1">
      <alignment vertical="center"/>
    </xf>
    <xf numFmtId="178" fontId="3" fillId="2" borderId="21" xfId="17" applyNumberFormat="1" applyFont="1" applyFill="1" applyBorder="1" applyAlignment="1">
      <alignment horizontal="right" vertical="center"/>
    </xf>
    <xf numFmtId="178" fontId="3" fillId="2" borderId="23" xfId="17" applyNumberFormat="1" applyFont="1" applyFill="1" applyBorder="1" applyAlignment="1">
      <alignment vertical="center"/>
    </xf>
    <xf numFmtId="178" fontId="3" fillId="2" borderId="29" xfId="17" applyNumberFormat="1" applyFont="1" applyFill="1" applyBorder="1" applyAlignment="1">
      <alignment vertical="center"/>
    </xf>
    <xf numFmtId="178" fontId="3" fillId="2" borderId="25" xfId="17" applyNumberFormat="1" applyFont="1" applyFill="1" applyBorder="1" applyAlignment="1">
      <alignment vertical="center"/>
    </xf>
    <xf numFmtId="178" fontId="3" fillId="2" borderId="21" xfId="17" applyNumberFormat="1" applyFont="1" applyFill="1" applyBorder="1" applyAlignment="1">
      <alignment vertical="center"/>
    </xf>
    <xf numFmtId="178" fontId="3" fillId="4" borderId="101" xfId="17" applyNumberFormat="1" applyFont="1" applyFill="1" applyBorder="1" applyAlignment="1">
      <alignment vertical="center"/>
    </xf>
    <xf numFmtId="178" fontId="3" fillId="3" borderId="91" xfId="17" applyNumberFormat="1" applyFont="1" applyFill="1" applyBorder="1" applyAlignment="1">
      <alignment vertical="center"/>
    </xf>
    <xf numFmtId="178" fontId="3" fillId="4" borderId="82" xfId="17" applyNumberFormat="1" applyFont="1" applyFill="1" applyBorder="1" applyAlignment="1">
      <alignment vertical="center"/>
    </xf>
    <xf numFmtId="178" fontId="3" fillId="4" borderId="0" xfId="17" applyNumberFormat="1" applyFont="1" applyFill="1" applyBorder="1" applyAlignment="1">
      <alignment vertical="center"/>
    </xf>
    <xf numFmtId="178" fontId="3" fillId="4" borderId="8" xfId="17" applyNumberFormat="1" applyFont="1" applyFill="1" applyBorder="1" applyAlignment="1">
      <alignment vertical="center"/>
    </xf>
    <xf numFmtId="178" fontId="3" fillId="4" borderId="43" xfId="17" applyNumberFormat="1" applyFont="1" applyFill="1" applyBorder="1" applyAlignment="1">
      <alignment vertical="center"/>
    </xf>
    <xf numFmtId="178" fontId="3" fillId="3" borderId="8" xfId="17" applyNumberFormat="1" applyFont="1" applyFill="1" applyBorder="1" applyAlignment="1">
      <alignment vertical="center"/>
    </xf>
    <xf numFmtId="178" fontId="3" fillId="3" borderId="67" xfId="17" applyNumberFormat="1" applyFont="1" applyFill="1" applyBorder="1" applyAlignment="1">
      <alignment vertical="center"/>
    </xf>
    <xf numFmtId="178" fontId="3" fillId="2" borderId="8" xfId="17" applyNumberFormat="1" applyFont="1" applyFill="1" applyBorder="1" applyAlignment="1">
      <alignment vertical="center"/>
    </xf>
    <xf numFmtId="178" fontId="3" fillId="3" borderId="32" xfId="17" applyNumberFormat="1" applyFont="1" applyFill="1" applyBorder="1" applyAlignment="1">
      <alignment vertical="center"/>
    </xf>
    <xf numFmtId="178" fontId="3" fillId="3" borderId="93" xfId="17" applyNumberFormat="1" applyFont="1" applyFill="1" applyBorder="1" applyAlignment="1">
      <alignment vertical="center"/>
    </xf>
    <xf numFmtId="178" fontId="3" fillId="2" borderId="32" xfId="17" applyNumberFormat="1" applyFont="1" applyFill="1" applyBorder="1" applyAlignment="1">
      <alignment vertical="center"/>
    </xf>
    <xf numFmtId="178" fontId="3" fillId="4" borderId="26" xfId="17" applyNumberFormat="1" applyFont="1" applyFill="1" applyBorder="1" applyAlignment="1">
      <alignment vertical="center"/>
    </xf>
    <xf numFmtId="178" fontId="3" fillId="3" borderId="92" xfId="17" applyNumberFormat="1" applyFont="1" applyFill="1" applyBorder="1" applyAlignment="1">
      <alignment vertical="center"/>
    </xf>
    <xf numFmtId="178" fontId="0" fillId="3" borderId="56" xfId="15" applyNumberFormat="1" applyFont="1" applyFill="1" applyBorder="1" applyAlignment="1">
      <alignment horizontal="right" vertical="center"/>
    </xf>
    <xf numFmtId="178" fontId="0" fillId="3" borderId="22" xfId="15" applyNumberFormat="1" applyFont="1" applyFill="1" applyBorder="1" applyAlignment="1">
      <alignment horizontal="right" vertical="center"/>
    </xf>
    <xf numFmtId="178" fontId="0" fillId="3" borderId="28" xfId="15" applyNumberFormat="1" applyFont="1" applyFill="1" applyBorder="1" applyAlignment="1">
      <alignment horizontal="right" vertical="center"/>
    </xf>
    <xf numFmtId="178" fontId="0" fillId="3" borderId="24" xfId="15" applyNumberFormat="1" applyFont="1" applyFill="1" applyBorder="1" applyAlignment="1">
      <alignment horizontal="right" vertical="center"/>
    </xf>
    <xf numFmtId="178" fontId="0" fillId="3" borderId="52" xfId="15" applyNumberFormat="1" applyFont="1" applyFill="1" applyBorder="1" applyAlignment="1">
      <alignment horizontal="right" vertical="center"/>
    </xf>
    <xf numFmtId="178" fontId="0" fillId="3" borderId="9" xfId="15" applyNumberFormat="1" applyFont="1" applyFill="1" applyBorder="1" applyAlignment="1">
      <alignment horizontal="right" vertical="center"/>
    </xf>
    <xf numFmtId="178" fontId="0" fillId="3" borderId="10" xfId="15" applyNumberFormat="1" applyFont="1" applyFill="1" applyBorder="1" applyAlignment="1">
      <alignment horizontal="right" vertical="center"/>
    </xf>
    <xf numFmtId="178" fontId="0" fillId="3" borderId="11" xfId="15" applyNumberFormat="1" applyFont="1" applyFill="1" applyBorder="1" applyAlignment="1">
      <alignment horizontal="right" vertical="center"/>
    </xf>
    <xf numFmtId="178" fontId="0" fillId="3" borderId="12" xfId="15" applyNumberFormat="1" applyFont="1" applyFill="1" applyBorder="1" applyAlignment="1">
      <alignment horizontal="right" vertical="center"/>
    </xf>
    <xf numFmtId="178" fontId="0" fillId="3" borderId="36" xfId="15" applyNumberFormat="1" applyFont="1" applyFill="1" applyBorder="1" applyAlignment="1">
      <alignment horizontal="right" vertical="center"/>
    </xf>
    <xf numFmtId="178" fontId="0" fillId="3" borderId="61" xfId="15" applyNumberFormat="1" applyFont="1" applyFill="1" applyBorder="1" applyAlignment="1">
      <alignment horizontal="right" vertical="center"/>
    </xf>
    <xf numFmtId="178" fontId="0" fillId="3" borderId="41" xfId="15" applyNumberFormat="1" applyFont="1" applyFill="1" applyBorder="1" applyAlignment="1">
      <alignment horizontal="right" vertical="center"/>
    </xf>
    <xf numFmtId="178" fontId="0" fillId="3" borderId="40" xfId="15" applyNumberFormat="1" applyFont="1" applyFill="1" applyBorder="1" applyAlignment="1">
      <alignment horizontal="right" vertical="center"/>
    </xf>
    <xf numFmtId="178" fontId="0" fillId="3" borderId="42" xfId="15" applyNumberFormat="1" applyFont="1" applyFill="1" applyBorder="1" applyAlignment="1">
      <alignment horizontal="right" vertical="center"/>
    </xf>
    <xf numFmtId="178" fontId="0" fillId="3" borderId="35" xfId="15" applyNumberFormat="1" applyFont="1" applyFill="1" applyBorder="1" applyAlignment="1">
      <alignment horizontal="right" vertical="center"/>
    </xf>
    <xf numFmtId="178" fontId="0" fillId="3" borderId="57" xfId="15" applyNumberFormat="1" applyFont="1" applyFill="1" applyBorder="1" applyAlignment="1">
      <alignment horizontal="right" vertical="center"/>
    </xf>
    <xf numFmtId="178" fontId="0" fillId="3" borderId="58" xfId="15" applyNumberFormat="1" applyFont="1" applyFill="1" applyBorder="1" applyAlignment="1">
      <alignment horizontal="right" vertical="center"/>
    </xf>
    <xf numFmtId="178" fontId="0" fillId="3" borderId="59" xfId="15" applyNumberFormat="1" applyFont="1" applyFill="1" applyBorder="1" applyAlignment="1">
      <alignment horizontal="right" vertical="center"/>
    </xf>
    <xf numFmtId="178" fontId="0" fillId="3" borderId="60" xfId="15" applyNumberFormat="1" applyFont="1" applyFill="1" applyBorder="1" applyAlignment="1">
      <alignment horizontal="right" vertical="center"/>
    </xf>
    <xf numFmtId="178" fontId="0" fillId="3" borderId="54" xfId="15" applyNumberFormat="1" applyFont="1" applyFill="1" applyBorder="1" applyAlignment="1">
      <alignment horizontal="right" vertical="center"/>
    </xf>
    <xf numFmtId="178" fontId="0" fillId="3" borderId="63" xfId="15" applyNumberFormat="1" applyFont="1" applyFill="1" applyBorder="1" applyAlignment="1">
      <alignment horizontal="right" vertical="center"/>
    </xf>
    <xf numFmtId="178" fontId="0" fillId="3" borderId="23" xfId="15" applyNumberFormat="1" applyFont="1" applyFill="1" applyBorder="1" applyAlignment="1">
      <alignment horizontal="right" vertical="center"/>
    </xf>
    <xf numFmtId="178" fontId="0" fillId="3" borderId="29" xfId="15" applyNumberFormat="1" applyFont="1" applyFill="1" applyBorder="1" applyAlignment="1">
      <alignment horizontal="right" vertical="center"/>
    </xf>
    <xf numFmtId="178" fontId="0" fillId="3" borderId="25" xfId="15" applyNumberFormat="1" applyFont="1" applyFill="1" applyBorder="1" applyAlignment="1">
      <alignment horizontal="right" vertical="center"/>
    </xf>
    <xf numFmtId="178" fontId="0" fillId="3" borderId="55" xfId="15" applyNumberFormat="1" applyFont="1" applyFill="1" applyBorder="1" applyAlignment="1">
      <alignment horizontal="right" vertical="center"/>
    </xf>
    <xf numFmtId="178" fontId="6" fillId="4" borderId="61" xfId="17" applyNumberFormat="1" applyFont="1" applyFill="1" applyBorder="1" applyAlignment="1">
      <alignment vertical="center"/>
    </xf>
    <xf numFmtId="178" fontId="6" fillId="4" borderId="41" xfId="17" applyNumberFormat="1" applyFont="1" applyFill="1" applyBorder="1" applyAlignment="1">
      <alignment horizontal="right" vertical="center"/>
    </xf>
    <xf numFmtId="178" fontId="6" fillId="4" borderId="40" xfId="17" applyNumberFormat="1" applyFont="1" applyFill="1" applyBorder="1" applyAlignment="1">
      <alignment horizontal="right" vertical="center"/>
    </xf>
    <xf numFmtId="178" fontId="6" fillId="4" borderId="42" xfId="17" applyNumberFormat="1" applyFont="1" applyFill="1" applyBorder="1" applyAlignment="1">
      <alignment horizontal="right" vertical="center"/>
    </xf>
    <xf numFmtId="178" fontId="1" fillId="3" borderId="6" xfId="17" applyNumberFormat="1" applyFont="1" applyFill="1" applyBorder="1" applyAlignment="1">
      <alignment horizontal="right" vertical="center"/>
    </xf>
    <xf numFmtId="178" fontId="1" fillId="3" borderId="102" xfId="17" applyNumberFormat="1" applyFont="1" applyFill="1" applyBorder="1" applyAlignment="1">
      <alignment horizontal="right" vertical="center"/>
    </xf>
    <xf numFmtId="178" fontId="1" fillId="3" borderId="56" xfId="17" applyNumberFormat="1" applyFont="1" applyFill="1" applyBorder="1" applyAlignment="1">
      <alignment horizontal="right" vertical="center"/>
    </xf>
    <xf numFmtId="178" fontId="1" fillId="3" borderId="28" xfId="17" applyNumberFormat="1" applyFont="1" applyFill="1" applyBorder="1" applyAlignment="1">
      <alignment horizontal="right" vertical="center"/>
    </xf>
    <xf numFmtId="178" fontId="1" fillId="2" borderId="20" xfId="17" applyNumberFormat="1" applyFont="1" applyFill="1" applyBorder="1" applyAlignment="1">
      <alignment horizontal="right" vertical="center"/>
    </xf>
    <xf numFmtId="178" fontId="1" fillId="2" borderId="102" xfId="17" applyNumberFormat="1" applyFont="1" applyFill="1" applyBorder="1" applyAlignment="1">
      <alignment horizontal="right" vertical="center"/>
    </xf>
    <xf numFmtId="178" fontId="1" fillId="2" borderId="40" xfId="17" applyNumberFormat="1" applyFont="1" applyFill="1" applyBorder="1" applyAlignment="1">
      <alignment horizontal="right" vertical="center"/>
    </xf>
    <xf numFmtId="178" fontId="1" fillId="2" borderId="56" xfId="17" applyNumberFormat="1" applyFont="1" applyFill="1" applyBorder="1" applyAlignment="1">
      <alignment horizontal="right" vertical="center"/>
    </xf>
    <xf numFmtId="178" fontId="1" fillId="2" borderId="24" xfId="17" applyNumberFormat="1" applyFont="1" applyFill="1" applyBorder="1" applyAlignment="1">
      <alignment horizontal="right" vertical="center"/>
    </xf>
    <xf numFmtId="178" fontId="6" fillId="4" borderId="61" xfId="17" applyNumberFormat="1" applyFont="1" applyFill="1" applyBorder="1" applyAlignment="1">
      <alignment horizontal="right" vertical="center"/>
    </xf>
    <xf numFmtId="178" fontId="1" fillId="3" borderId="66" xfId="17" applyNumberFormat="1" applyFont="1" applyFill="1" applyBorder="1" applyAlignment="1">
      <alignment horizontal="right" vertical="center"/>
    </xf>
    <xf numFmtId="178" fontId="1" fillId="3" borderId="61" xfId="17" applyNumberFormat="1" applyFont="1" applyFill="1" applyBorder="1" applyAlignment="1">
      <alignment horizontal="right" vertical="center"/>
    </xf>
    <xf numFmtId="178" fontId="1" fillId="3" borderId="40" xfId="17" applyNumberFormat="1" applyFont="1" applyFill="1" applyBorder="1" applyAlignment="1">
      <alignment horizontal="right" vertical="center"/>
    </xf>
    <xf numFmtId="178" fontId="1" fillId="2" borderId="5" xfId="17" applyNumberFormat="1" applyFont="1" applyFill="1" applyBorder="1" applyAlignment="1">
      <alignment horizontal="right" vertical="center"/>
    </xf>
    <xf numFmtId="178" fontId="1" fillId="2" borderId="66" xfId="17" applyNumberFormat="1" applyFont="1" applyFill="1" applyBorder="1" applyAlignment="1">
      <alignment horizontal="right" vertical="center"/>
    </xf>
    <xf numFmtId="178" fontId="1" fillId="2" borderId="67" xfId="17" applyNumberFormat="1" applyFont="1" applyFill="1" applyBorder="1" applyAlignment="1">
      <alignment horizontal="right" vertical="center"/>
    </xf>
    <xf numFmtId="178" fontId="6" fillId="4" borderId="9" xfId="17" applyNumberFormat="1" applyFont="1" applyFill="1" applyBorder="1" applyAlignment="1">
      <alignment horizontal="right" vertical="center"/>
    </xf>
    <xf numFmtId="178" fontId="6" fillId="4" borderId="10" xfId="17" applyNumberFormat="1" applyFont="1" applyFill="1" applyBorder="1" applyAlignment="1">
      <alignment horizontal="right" vertical="center"/>
    </xf>
    <xf numFmtId="178" fontId="6" fillId="4" borderId="11" xfId="17" applyNumberFormat="1" applyFont="1" applyFill="1" applyBorder="1" applyAlignment="1">
      <alignment horizontal="right" vertical="center"/>
    </xf>
    <xf numFmtId="178" fontId="6" fillId="4" borderId="12" xfId="17" applyNumberFormat="1" applyFont="1" applyFill="1" applyBorder="1" applyAlignment="1">
      <alignment horizontal="right" vertical="center"/>
    </xf>
    <xf numFmtId="178" fontId="1" fillId="3" borderId="43" xfId="17" applyNumberFormat="1" applyFont="1" applyFill="1" applyBorder="1" applyAlignment="1">
      <alignment horizontal="right" vertical="center"/>
    </xf>
    <xf numFmtId="178" fontId="1" fillId="3" borderId="67" xfId="17" applyNumberFormat="1" applyFont="1" applyFill="1" applyBorder="1" applyAlignment="1">
      <alignment horizontal="right" vertical="center"/>
    </xf>
    <xf numFmtId="178" fontId="1" fillId="3" borderId="9" xfId="17" applyNumberFormat="1" applyFont="1" applyFill="1" applyBorder="1" applyAlignment="1">
      <alignment horizontal="right" vertical="center"/>
    </xf>
    <xf numFmtId="178" fontId="1" fillId="3" borderId="11" xfId="17" applyNumberFormat="1" applyFont="1" applyFill="1" applyBorder="1" applyAlignment="1">
      <alignment horizontal="right" vertical="center"/>
    </xf>
    <xf numFmtId="178" fontId="1" fillId="2" borderId="8" xfId="17" applyNumberFormat="1" applyFont="1" applyFill="1" applyBorder="1" applyAlignment="1">
      <alignment horizontal="right" vertical="center"/>
    </xf>
    <xf numFmtId="178" fontId="1" fillId="2" borderId="9" xfId="17" applyNumberFormat="1" applyFont="1" applyFill="1" applyBorder="1" applyAlignment="1">
      <alignment horizontal="right" vertical="center"/>
    </xf>
    <xf numFmtId="178" fontId="1" fillId="2" borderId="12" xfId="17" applyNumberFormat="1" applyFont="1" applyFill="1" applyBorder="1" applyAlignment="1">
      <alignment horizontal="right" vertical="center"/>
    </xf>
    <xf numFmtId="178" fontId="6" fillId="4" borderId="76" xfId="17" applyNumberFormat="1" applyFont="1" applyFill="1" applyBorder="1" applyAlignment="1">
      <alignment horizontal="right" vertical="center"/>
    </xf>
    <xf numFmtId="178" fontId="6" fillId="4" borderId="18" xfId="17" applyNumberFormat="1" applyFont="1" applyFill="1" applyBorder="1" applyAlignment="1">
      <alignment horizontal="right" vertical="center"/>
    </xf>
    <xf numFmtId="178" fontId="6" fillId="4" borderId="19" xfId="17" applyNumberFormat="1" applyFont="1" applyFill="1" applyBorder="1" applyAlignment="1">
      <alignment horizontal="right" vertical="center"/>
    </xf>
    <xf numFmtId="178" fontId="6" fillId="4" borderId="17" xfId="17" applyNumberFormat="1" applyFont="1" applyFill="1" applyBorder="1" applyAlignment="1">
      <alignment horizontal="right" vertical="center"/>
    </xf>
    <xf numFmtId="178" fontId="1" fillId="3" borderId="103" xfId="17" applyNumberFormat="1" applyFont="1" applyFill="1" applyBorder="1" applyAlignment="1">
      <alignment horizontal="right" vertical="center"/>
    </xf>
    <xf numFmtId="178" fontId="1" fillId="3" borderId="104" xfId="17" applyNumberFormat="1" applyFont="1" applyFill="1" applyBorder="1" applyAlignment="1">
      <alignment horizontal="right" vertical="center"/>
    </xf>
    <xf numFmtId="178" fontId="1" fillId="3" borderId="76" xfId="17" applyNumberFormat="1" applyFont="1" applyFill="1" applyBorder="1" applyAlignment="1">
      <alignment horizontal="right" vertical="center"/>
    </xf>
    <xf numFmtId="178" fontId="1" fillId="3" borderId="19" xfId="17" applyNumberFormat="1" applyFont="1" applyFill="1" applyBorder="1" applyAlignment="1">
      <alignment horizontal="right" vertical="center"/>
    </xf>
    <xf numFmtId="178" fontId="1" fillId="2" borderId="81" xfId="17" applyNumberFormat="1" applyFont="1" applyFill="1" applyBorder="1" applyAlignment="1">
      <alignment horizontal="right" vertical="center"/>
    </xf>
    <xf numFmtId="178" fontId="1" fillId="2" borderId="104" xfId="17" applyNumberFormat="1" applyFont="1" applyFill="1" applyBorder="1" applyAlignment="1">
      <alignment horizontal="right" vertical="center"/>
    </xf>
    <xf numFmtId="178" fontId="1" fillId="2" borderId="19" xfId="17" applyNumberFormat="1" applyFont="1" applyFill="1" applyBorder="1" applyAlignment="1">
      <alignment horizontal="right" vertical="center"/>
    </xf>
    <xf numFmtId="178" fontId="1" fillId="2" borderId="76" xfId="17" applyNumberFormat="1" applyFont="1" applyFill="1" applyBorder="1" applyAlignment="1">
      <alignment horizontal="right" vertical="center"/>
    </xf>
    <xf numFmtId="178" fontId="1" fillId="2" borderId="17" xfId="17" applyNumberFormat="1" applyFont="1" applyFill="1" applyBorder="1" applyAlignment="1">
      <alignment horizontal="right" vertical="center"/>
    </xf>
    <xf numFmtId="178" fontId="6" fillId="4" borderId="105" xfId="17" applyNumberFormat="1" applyFont="1" applyFill="1" applyBorder="1" applyAlignment="1">
      <alignment horizontal="right" vertical="center"/>
    </xf>
    <xf numFmtId="178" fontId="6" fillId="4" borderId="106" xfId="17" applyNumberFormat="1" applyFont="1" applyFill="1" applyBorder="1" applyAlignment="1">
      <alignment horizontal="right" vertical="center"/>
    </xf>
    <xf numFmtId="178" fontId="6" fillId="4" borderId="107" xfId="17" applyNumberFormat="1" applyFont="1" applyFill="1" applyBorder="1" applyAlignment="1">
      <alignment horizontal="right" vertical="center"/>
    </xf>
    <xf numFmtId="178" fontId="6" fillId="4" borderId="108" xfId="17" applyNumberFormat="1" applyFont="1" applyFill="1" applyBorder="1" applyAlignment="1">
      <alignment horizontal="right" vertical="center"/>
    </xf>
    <xf numFmtId="178" fontId="1" fillId="3" borderId="109" xfId="17" applyNumberFormat="1" applyFont="1" applyFill="1" applyBorder="1" applyAlignment="1">
      <alignment horizontal="right" vertical="center"/>
    </xf>
    <xf numFmtId="178" fontId="1" fillId="3" borderId="110" xfId="17" applyNumberFormat="1" applyFont="1" applyFill="1" applyBorder="1" applyAlignment="1">
      <alignment horizontal="right" vertical="center"/>
    </xf>
    <xf numFmtId="178" fontId="1" fillId="3" borderId="105" xfId="17" applyNumberFormat="1" applyFont="1" applyFill="1" applyBorder="1" applyAlignment="1">
      <alignment horizontal="right" vertical="center"/>
    </xf>
    <xf numFmtId="178" fontId="1" fillId="3" borderId="107" xfId="17" applyNumberFormat="1" applyFont="1" applyFill="1" applyBorder="1" applyAlignment="1">
      <alignment horizontal="right" vertical="center"/>
    </xf>
    <xf numFmtId="178" fontId="1" fillId="2" borderId="111" xfId="17" applyNumberFormat="1" applyFont="1" applyFill="1" applyBorder="1" applyAlignment="1">
      <alignment horizontal="right" vertical="center"/>
    </xf>
    <xf numFmtId="178" fontId="1" fillId="2" borderId="110" xfId="17" applyNumberFormat="1" applyFont="1" applyFill="1" applyBorder="1" applyAlignment="1">
      <alignment horizontal="right" vertical="center"/>
    </xf>
    <xf numFmtId="178" fontId="1" fillId="2" borderId="107" xfId="17" applyNumberFormat="1" applyFont="1" applyFill="1" applyBorder="1" applyAlignment="1">
      <alignment horizontal="right" vertical="center"/>
    </xf>
    <xf numFmtId="178" fontId="1" fillId="2" borderId="105" xfId="17" applyNumberFormat="1" applyFont="1" applyFill="1" applyBorder="1" applyAlignment="1">
      <alignment horizontal="right" vertical="center"/>
    </xf>
    <xf numFmtId="178" fontId="1" fillId="2" borderId="108" xfId="17" applyNumberFormat="1" applyFont="1" applyFill="1" applyBorder="1" applyAlignment="1">
      <alignment horizontal="right" vertical="center"/>
    </xf>
    <xf numFmtId="178" fontId="1" fillId="2" borderId="61" xfId="17" applyNumberFormat="1" applyFont="1" applyFill="1" applyBorder="1" applyAlignment="1">
      <alignment horizontal="right" vertical="center"/>
    </xf>
    <xf numFmtId="178" fontId="1" fillId="2" borderId="6" xfId="17" applyNumberFormat="1" applyFont="1" applyFill="1" applyBorder="1" applyAlignment="1">
      <alignment horizontal="right" vertical="center"/>
    </xf>
    <xf numFmtId="178" fontId="1" fillId="3" borderId="43" xfId="17" applyNumberFormat="1" applyFont="1" applyFill="1" applyBorder="1" applyAlignment="1">
      <alignment vertical="center"/>
    </xf>
    <xf numFmtId="178" fontId="1" fillId="3" borderId="67" xfId="17" applyNumberFormat="1" applyFont="1" applyFill="1" applyBorder="1" applyAlignment="1">
      <alignment vertical="center"/>
    </xf>
    <xf numFmtId="178" fontId="1" fillId="3" borderId="9" xfId="17" applyNumberFormat="1" applyFont="1" applyFill="1" applyBorder="1" applyAlignment="1">
      <alignment vertical="center"/>
    </xf>
    <xf numFmtId="178" fontId="1" fillId="3" borderId="11" xfId="17" applyNumberFormat="1" applyFont="1" applyFill="1" applyBorder="1" applyAlignment="1">
      <alignment vertical="center"/>
    </xf>
    <xf numFmtId="178" fontId="1" fillId="2" borderId="8" xfId="17" applyNumberFormat="1" applyFont="1" applyFill="1" applyBorder="1" applyAlignment="1">
      <alignment vertical="center"/>
    </xf>
    <xf numFmtId="178" fontId="1" fillId="2" borderId="67" xfId="17" applyNumberFormat="1" applyFont="1" applyFill="1" applyBorder="1" applyAlignment="1">
      <alignment vertical="center"/>
    </xf>
    <xf numFmtId="178" fontId="1" fillId="2" borderId="9" xfId="17" applyNumberFormat="1" applyFont="1" applyFill="1" applyBorder="1" applyAlignment="1">
      <alignment vertical="center"/>
    </xf>
    <xf numFmtId="178" fontId="1" fillId="2" borderId="12" xfId="17" applyNumberFormat="1" applyFont="1" applyFill="1" applyBorder="1" applyAlignment="1">
      <alignment vertical="center"/>
    </xf>
    <xf numFmtId="178" fontId="1" fillId="3" borderId="43" xfId="0" applyNumberFormat="1" applyFont="1" applyFill="1" applyBorder="1" applyAlignment="1">
      <alignment horizontal="right" vertical="center"/>
    </xf>
    <xf numFmtId="178" fontId="1" fillId="3" borderId="67" xfId="0" applyNumberFormat="1" applyFont="1" applyFill="1" applyBorder="1" applyAlignment="1">
      <alignment horizontal="right" vertical="center"/>
    </xf>
    <xf numFmtId="178" fontId="1" fillId="3" borderId="9" xfId="0" applyNumberFormat="1" applyFont="1" applyFill="1" applyBorder="1" applyAlignment="1">
      <alignment horizontal="right" vertical="center"/>
    </xf>
    <xf numFmtId="178" fontId="1" fillId="3" borderId="11" xfId="0" applyNumberFormat="1" applyFont="1" applyFill="1" applyBorder="1" applyAlignment="1">
      <alignment horizontal="right" vertical="center"/>
    </xf>
    <xf numFmtId="178" fontId="1" fillId="2" borderId="8" xfId="0" applyNumberFormat="1" applyFont="1" applyFill="1" applyBorder="1" applyAlignment="1">
      <alignment horizontal="right" vertical="center"/>
    </xf>
    <xf numFmtId="178" fontId="1" fillId="2" borderId="67" xfId="0" applyNumberFormat="1" applyFont="1" applyFill="1" applyBorder="1" applyAlignment="1">
      <alignment horizontal="right" vertical="center"/>
    </xf>
    <xf numFmtId="178" fontId="1" fillId="2" borderId="9" xfId="0" applyNumberFormat="1" applyFont="1" applyFill="1" applyBorder="1" applyAlignment="1">
      <alignment horizontal="right" vertical="center"/>
    </xf>
    <xf numFmtId="178" fontId="1" fillId="2" borderId="12" xfId="0" applyNumberFormat="1" applyFont="1" applyFill="1" applyBorder="1" applyAlignment="1">
      <alignment horizontal="right" vertical="center"/>
    </xf>
    <xf numFmtId="178" fontId="6" fillId="4" borderId="64" xfId="17" applyNumberFormat="1" applyFont="1" applyFill="1" applyBorder="1" applyAlignment="1">
      <alignment horizontal="right" vertical="center"/>
    </xf>
    <xf numFmtId="178" fontId="6" fillId="4" borderId="45" xfId="17" applyNumberFormat="1" applyFont="1" applyFill="1" applyBorder="1" applyAlignment="1">
      <alignment horizontal="right" vertical="center"/>
    </xf>
    <xf numFmtId="178" fontId="6" fillId="4" borderId="46" xfId="17" applyNumberFormat="1" applyFont="1" applyFill="1" applyBorder="1" applyAlignment="1">
      <alignment horizontal="right" vertical="center"/>
    </xf>
    <xf numFmtId="178" fontId="6" fillId="4" borderId="47" xfId="17" applyNumberFormat="1" applyFont="1" applyFill="1" applyBorder="1" applyAlignment="1">
      <alignment horizontal="right" vertical="center"/>
    </xf>
    <xf numFmtId="178" fontId="1" fillId="3" borderId="44" xfId="17" applyNumberFormat="1" applyFont="1" applyFill="1" applyBorder="1" applyAlignment="1">
      <alignment horizontal="right" vertical="center"/>
    </xf>
    <xf numFmtId="178" fontId="1" fillId="3" borderId="45" xfId="17" applyNumberFormat="1" applyFont="1" applyFill="1" applyBorder="1" applyAlignment="1">
      <alignment horizontal="right" vertical="center"/>
    </xf>
    <xf numFmtId="178" fontId="1" fillId="3" borderId="46" xfId="17" applyNumberFormat="1" applyFont="1" applyFill="1" applyBorder="1" applyAlignment="1">
      <alignment horizontal="right" vertical="center"/>
    </xf>
    <xf numFmtId="178" fontId="1" fillId="3" borderId="47" xfId="17" applyNumberFormat="1" applyFont="1" applyFill="1" applyBorder="1" applyAlignment="1">
      <alignment horizontal="right" vertical="center"/>
    </xf>
    <xf numFmtId="178" fontId="1" fillId="2" borderId="64" xfId="17" applyNumberFormat="1" applyFont="1" applyFill="1" applyBorder="1" applyAlignment="1">
      <alignment horizontal="right" vertical="center"/>
    </xf>
    <xf numFmtId="178" fontId="1" fillId="2" borderId="27" xfId="17" applyNumberFormat="1" applyFont="1" applyFill="1" applyBorder="1" applyAlignment="1">
      <alignment horizontal="right" vertical="center"/>
    </xf>
    <xf numFmtId="178" fontId="1" fillId="2" borderId="29" xfId="17" applyNumberFormat="1" applyFont="1" applyFill="1" applyBorder="1" applyAlignment="1">
      <alignment horizontal="right" vertical="center"/>
    </xf>
    <xf numFmtId="178" fontId="1" fillId="2" borderId="25" xfId="17" applyNumberFormat="1" applyFont="1" applyFill="1" applyBorder="1" applyAlignment="1">
      <alignment horizontal="right" vertical="center"/>
    </xf>
    <xf numFmtId="178" fontId="6" fillId="4" borderId="74" xfId="17" applyNumberFormat="1" applyFont="1" applyFill="1" applyBorder="1" applyAlignment="1">
      <alignment horizontal="right" vertical="center"/>
    </xf>
    <xf numFmtId="178" fontId="6" fillId="4" borderId="70" xfId="17" applyNumberFormat="1" applyFont="1" applyFill="1" applyBorder="1" applyAlignment="1">
      <alignment horizontal="right" vertical="center"/>
    </xf>
    <xf numFmtId="178" fontId="6" fillId="4" borderId="15" xfId="17" applyNumberFormat="1" applyFont="1" applyFill="1" applyBorder="1" applyAlignment="1">
      <alignment horizontal="right" vertical="center"/>
    </xf>
    <xf numFmtId="178" fontId="6" fillId="4" borderId="50" xfId="17" applyNumberFormat="1" applyFont="1" applyFill="1" applyBorder="1" applyAlignment="1">
      <alignment horizontal="right" vertical="center"/>
    </xf>
    <xf numFmtId="178" fontId="6" fillId="3" borderId="74" xfId="17" applyNumberFormat="1" applyFont="1" applyFill="1" applyBorder="1" applyAlignment="1">
      <alignment horizontal="right" vertical="center"/>
    </xf>
    <xf numFmtId="178" fontId="6" fillId="3" borderId="70" xfId="17" applyNumberFormat="1" applyFont="1" applyFill="1" applyBorder="1" applyAlignment="1">
      <alignment horizontal="right" vertical="center"/>
    </xf>
    <xf numFmtId="178" fontId="1" fillId="3" borderId="50" xfId="0" applyNumberFormat="1" applyFont="1" applyFill="1" applyBorder="1" applyAlignment="1">
      <alignment horizontal="right" vertical="center"/>
    </xf>
    <xf numFmtId="178" fontId="6" fillId="2" borderId="74" xfId="17" applyNumberFormat="1" applyFont="1" applyFill="1" applyBorder="1" applyAlignment="1">
      <alignment horizontal="right" vertical="center"/>
    </xf>
    <xf numFmtId="178" fontId="6" fillId="2" borderId="70" xfId="17" applyNumberFormat="1" applyFont="1" applyFill="1" applyBorder="1" applyAlignment="1">
      <alignment horizontal="right" vertical="center"/>
    </xf>
    <xf numFmtId="178" fontId="1" fillId="2" borderId="50" xfId="17" applyNumberFormat="1" applyFont="1" applyFill="1" applyBorder="1" applyAlignment="1">
      <alignment horizontal="right" vertical="center"/>
    </xf>
    <xf numFmtId="178" fontId="6" fillId="4" borderId="72" xfId="17" applyNumberFormat="1" applyFont="1" applyFill="1" applyBorder="1" applyAlignment="1">
      <alignment horizontal="right" vertical="center"/>
    </xf>
    <xf numFmtId="178" fontId="6" fillId="3" borderId="64" xfId="17" applyNumberFormat="1" applyFont="1" applyFill="1" applyBorder="1" applyAlignment="1">
      <alignment horizontal="right" vertical="center"/>
    </xf>
    <xf numFmtId="178" fontId="6" fillId="3" borderId="72" xfId="17" applyNumberFormat="1" applyFont="1" applyFill="1" applyBorder="1" applyAlignment="1">
      <alignment horizontal="right" vertical="center"/>
    </xf>
    <xf numFmtId="178" fontId="6" fillId="2" borderId="64" xfId="17" applyNumberFormat="1" applyFont="1" applyFill="1" applyBorder="1" applyAlignment="1">
      <alignment horizontal="right" vertical="center"/>
    </xf>
    <xf numFmtId="178" fontId="6" fillId="2" borderId="72" xfId="17" applyNumberFormat="1" applyFont="1" applyFill="1" applyBorder="1" applyAlignment="1">
      <alignment horizontal="right" vertical="center"/>
    </xf>
    <xf numFmtId="0" fontId="0" fillId="2" borderId="6" xfId="0" applyFill="1" applyBorder="1" applyAlignment="1">
      <alignment horizontal="center" vertical="center"/>
    </xf>
    <xf numFmtId="0" fontId="19" fillId="0" borderId="0" xfId="0" applyFont="1" applyFill="1" applyAlignment="1">
      <alignment horizontal="center" vertical="center"/>
    </xf>
    <xf numFmtId="0" fontId="0" fillId="0" borderId="0" xfId="0" applyAlignment="1">
      <alignment horizontal="left" vertical="top" wrapText="1"/>
    </xf>
    <xf numFmtId="0" fontId="3" fillId="5" borderId="32" xfId="0" applyFont="1" applyFill="1" applyBorder="1" applyAlignment="1">
      <alignment horizontal="center" vertical="center"/>
    </xf>
    <xf numFmtId="0" fontId="3" fillId="5" borderId="30" xfId="0" applyFont="1" applyFill="1" applyBorder="1" applyAlignment="1">
      <alignment horizontal="center" vertical="center"/>
    </xf>
    <xf numFmtId="55" fontId="10" fillId="3" borderId="32" xfId="0" applyNumberFormat="1" applyFont="1" applyFill="1" applyBorder="1" applyAlignment="1">
      <alignment horizontal="center" vertical="center"/>
    </xf>
    <xf numFmtId="55" fontId="10" fillId="3" borderId="0" xfId="0" applyNumberFormat="1" applyFont="1" applyFill="1" applyBorder="1" applyAlignment="1">
      <alignment horizontal="center" vertical="center"/>
    </xf>
    <xf numFmtId="0" fontId="6" fillId="3" borderId="30" xfId="0" applyFont="1" applyFill="1" applyBorder="1" applyAlignment="1">
      <alignment horizontal="center" vertical="center"/>
    </xf>
    <xf numFmtId="55" fontId="10" fillId="3" borderId="5" xfId="0" applyNumberFormat="1" applyFont="1" applyFill="1" applyBorder="1" applyAlignment="1">
      <alignment horizontal="center" vertical="center"/>
    </xf>
    <xf numFmtId="55" fontId="10" fillId="3" borderId="6" xfId="0" applyNumberFormat="1" applyFont="1" applyFill="1" applyBorder="1" applyAlignment="1">
      <alignment horizontal="center" vertical="center"/>
    </xf>
    <xf numFmtId="0" fontId="0" fillId="2" borderId="5" xfId="0" applyFill="1" applyBorder="1" applyAlignment="1">
      <alignment horizontal="center" vertical="center"/>
    </xf>
    <xf numFmtId="0" fontId="0" fillId="2" borderId="0" xfId="0" applyFill="1" applyBorder="1" applyAlignment="1">
      <alignment horizontal="center" vertical="center"/>
    </xf>
    <xf numFmtId="0" fontId="1" fillId="2" borderId="30" xfId="0" applyFont="1" applyFill="1" applyBorder="1" applyAlignment="1">
      <alignment horizontal="center" vertical="center"/>
    </xf>
    <xf numFmtId="55" fontId="10" fillId="2" borderId="0" xfId="0" applyNumberFormat="1" applyFont="1" applyFill="1" applyBorder="1" applyAlignment="1">
      <alignment horizontal="center" vertical="center"/>
    </xf>
    <xf numFmtId="0" fontId="6" fillId="2" borderId="30" xfId="0" applyFont="1" applyFill="1" applyBorder="1" applyAlignment="1">
      <alignment horizontal="center" vertical="center"/>
    </xf>
    <xf numFmtId="0" fontId="10" fillId="2" borderId="6" xfId="0" applyFont="1" applyFill="1" applyBorder="1" applyAlignment="1">
      <alignment horizontal="center" vertical="center"/>
    </xf>
    <xf numFmtId="0" fontId="10" fillId="2" borderId="0" xfId="0" applyFont="1" applyFill="1" applyBorder="1" applyAlignment="1">
      <alignment horizontal="center" vertical="center"/>
    </xf>
    <xf numFmtId="55" fontId="3" fillId="4" borderId="7" xfId="0" applyNumberFormat="1" applyFont="1" applyFill="1" applyBorder="1" applyAlignment="1">
      <alignment horizontal="center" vertical="center"/>
    </xf>
    <xf numFmtId="55" fontId="3" fillId="4" borderId="13" xfId="0" applyNumberFormat="1" applyFont="1" applyFill="1" applyBorder="1" applyAlignment="1">
      <alignment horizontal="center" vertical="center"/>
    </xf>
    <xf numFmtId="0" fontId="4" fillId="4" borderId="13" xfId="0" applyFont="1" applyFill="1" applyBorder="1" applyAlignment="1">
      <alignment horizontal="center" vertical="center"/>
    </xf>
    <xf numFmtId="55" fontId="3" fillId="3" borderId="7" xfId="0" applyNumberFormat="1" applyFont="1" applyFill="1" applyBorder="1" applyAlignment="1">
      <alignment horizontal="center" vertical="center"/>
    </xf>
    <xf numFmtId="55" fontId="3" fillId="3" borderId="13" xfId="0" applyNumberFormat="1" applyFont="1" applyFill="1" applyBorder="1" applyAlignment="1">
      <alignment horizontal="center" vertical="center"/>
    </xf>
    <xf numFmtId="0" fontId="4" fillId="3" borderId="13" xfId="0" applyFont="1" applyFill="1" applyBorder="1" applyAlignment="1">
      <alignment horizontal="center" vertical="center"/>
    </xf>
    <xf numFmtId="55" fontId="10" fillId="2" borderId="7" xfId="0" applyNumberFormat="1" applyFont="1" applyFill="1" applyBorder="1" applyAlignment="1">
      <alignment horizontal="center" vertical="center"/>
    </xf>
    <xf numFmtId="55" fontId="10" fillId="2" borderId="13" xfId="0" applyNumberFormat="1" applyFont="1" applyFill="1" applyBorder="1" applyAlignment="1">
      <alignment horizontal="center" vertical="center"/>
    </xf>
    <xf numFmtId="0" fontId="6" fillId="2" borderId="31" xfId="0" applyFont="1" applyFill="1" applyBorder="1" applyAlignment="1">
      <alignment horizontal="center" vertical="center"/>
    </xf>
    <xf numFmtId="0" fontId="3" fillId="4" borderId="32" xfId="0" applyFont="1" applyFill="1" applyBorder="1" applyAlignment="1">
      <alignment horizontal="center" vertical="center"/>
    </xf>
    <xf numFmtId="0" fontId="3" fillId="4" borderId="0" xfId="0" applyFont="1" applyFill="1" applyBorder="1" applyAlignment="1">
      <alignment horizontal="center" vertical="center"/>
    </xf>
    <xf numFmtId="0" fontId="4" fillId="4" borderId="0" xfId="0" applyFont="1" applyFill="1" applyBorder="1" applyAlignment="1">
      <alignment horizontal="center" vertical="center"/>
    </xf>
    <xf numFmtId="0" fontId="3" fillId="3" borderId="32" xfId="0" applyFont="1" applyFill="1" applyBorder="1" applyAlignment="1">
      <alignment horizontal="center" vertical="center"/>
    </xf>
    <xf numFmtId="0" fontId="3" fillId="3" borderId="0" xfId="0" applyFont="1" applyFill="1" applyBorder="1" applyAlignment="1">
      <alignment horizontal="center" vertical="center"/>
    </xf>
    <xf numFmtId="0" fontId="4" fillId="3" borderId="0" xfId="0" applyFont="1" applyFill="1" applyBorder="1" applyAlignment="1">
      <alignment horizontal="center" vertical="center"/>
    </xf>
    <xf numFmtId="0" fontId="10" fillId="2" borderId="32" xfId="0" applyFont="1" applyFill="1" applyBorder="1" applyAlignment="1">
      <alignment horizontal="center" vertical="center"/>
    </xf>
    <xf numFmtId="0" fontId="0" fillId="5" borderId="33"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8" xfId="0" applyFont="1" applyFill="1" applyBorder="1" applyAlignment="1">
      <alignment horizontal="center" vertical="center"/>
    </xf>
    <xf numFmtId="0" fontId="0" fillId="5" borderId="112" xfId="0" applyFont="1" applyFill="1" applyBorder="1" applyAlignment="1">
      <alignment horizontal="center" vertical="center"/>
    </xf>
    <xf numFmtId="0" fontId="14" fillId="5" borderId="32" xfId="0" applyFont="1" applyFill="1" applyBorder="1" applyAlignment="1">
      <alignment horizontal="center" vertical="center"/>
    </xf>
    <xf numFmtId="0" fontId="14" fillId="5" borderId="0" xfId="0" applyFont="1" applyFill="1" applyBorder="1" applyAlignment="1">
      <alignment horizontal="center" vertical="center"/>
    </xf>
    <xf numFmtId="0" fontId="0" fillId="5" borderId="33" xfId="0" applyFont="1" applyFill="1" applyBorder="1" applyAlignment="1">
      <alignment horizontal="left" vertical="center"/>
    </xf>
    <xf numFmtId="0" fontId="0" fillId="5" borderId="34" xfId="0" applyFont="1" applyFill="1" applyBorder="1" applyAlignment="1">
      <alignment horizontal="left" vertical="center"/>
    </xf>
    <xf numFmtId="0" fontId="0" fillId="5" borderId="78" xfId="0" applyFont="1" applyFill="1" applyBorder="1" applyAlignment="1">
      <alignment horizontal="center" vertical="center"/>
    </xf>
    <xf numFmtId="0" fontId="0" fillId="5" borderId="39" xfId="0" applyFont="1" applyFill="1" applyBorder="1" applyAlignment="1">
      <alignment horizontal="center" vertical="center"/>
    </xf>
    <xf numFmtId="0" fontId="14" fillId="5" borderId="30"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8" xfId="0" applyFont="1" applyFill="1" applyBorder="1" applyAlignment="1">
      <alignment horizontal="center" vertical="center"/>
    </xf>
    <xf numFmtId="0" fontId="0" fillId="5" borderId="36"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54" xfId="0" applyFont="1" applyFill="1" applyBorder="1" applyAlignment="1">
      <alignment horizontal="center" vertical="center"/>
    </xf>
    <xf numFmtId="0" fontId="0" fillId="5" borderId="33"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52" xfId="0" applyFont="1" applyFill="1" applyBorder="1" applyAlignment="1">
      <alignment horizontal="center" vertical="center"/>
    </xf>
    <xf numFmtId="0" fontId="0" fillId="5" borderId="32" xfId="0" applyFont="1" applyFill="1" applyBorder="1" applyAlignment="1">
      <alignment horizontal="center" vertical="center"/>
    </xf>
    <xf numFmtId="0" fontId="0" fillId="5" borderId="30" xfId="0" applyFont="1" applyFill="1" applyBorder="1" applyAlignment="1">
      <alignment horizontal="center" vertical="center"/>
    </xf>
    <xf numFmtId="0" fontId="7" fillId="5" borderId="32" xfId="0" applyFont="1" applyFill="1" applyBorder="1" applyAlignment="1">
      <alignment horizontal="center" vertical="center"/>
    </xf>
    <xf numFmtId="0" fontId="7" fillId="5" borderId="30" xfId="0" applyFont="1" applyFill="1" applyBorder="1" applyAlignment="1">
      <alignment horizontal="center" vertical="center"/>
    </xf>
    <xf numFmtId="0" fontId="7" fillId="5" borderId="0" xfId="0" applyFont="1" applyFill="1" applyBorder="1" applyAlignment="1">
      <alignment horizontal="center" vertical="center"/>
    </xf>
    <xf numFmtId="0" fontId="0" fillId="5" borderId="3" xfId="0" applyFont="1" applyFill="1" applyBorder="1" applyAlignment="1">
      <alignment horizontal="center" vertical="center"/>
    </xf>
    <xf numFmtId="0" fontId="0" fillId="5" borderId="32" xfId="0" applyFill="1" applyBorder="1" applyAlignment="1">
      <alignment horizontal="center" vertical="center"/>
    </xf>
    <xf numFmtId="0" fontId="0" fillId="5" borderId="81" xfId="0" applyFont="1" applyFill="1" applyBorder="1" applyAlignment="1">
      <alignment horizontal="center" vertical="center"/>
    </xf>
    <xf numFmtId="0" fontId="0" fillId="5" borderId="80" xfId="0" applyFont="1" applyFill="1" applyBorder="1" applyAlignment="1">
      <alignment horizontal="center" vertical="center"/>
    </xf>
    <xf numFmtId="0" fontId="10" fillId="5" borderId="33" xfId="0" applyFont="1" applyFill="1" applyBorder="1" applyAlignment="1">
      <alignment horizontal="center" vertical="center"/>
    </xf>
    <xf numFmtId="0" fontId="10" fillId="5" borderId="3"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37" xfId="0" applyFont="1" applyFill="1" applyBorder="1" applyAlignment="1">
      <alignment horizontal="center" vertical="center"/>
    </xf>
    <xf numFmtId="0" fontId="10" fillId="5" borderId="34" xfId="0" applyFont="1" applyFill="1" applyBorder="1" applyAlignment="1">
      <alignment horizontal="center" vertical="center"/>
    </xf>
    <xf numFmtId="0" fontId="7" fillId="5" borderId="32" xfId="0" applyFont="1" applyFill="1" applyBorder="1" applyAlignment="1">
      <alignment horizontal="right" vertical="center"/>
    </xf>
    <xf numFmtId="0" fontId="7" fillId="5" borderId="30" xfId="0" applyFont="1" applyFill="1" applyBorder="1" applyAlignment="1">
      <alignment horizontal="right" vertical="center"/>
    </xf>
    <xf numFmtId="0" fontId="3" fillId="5" borderId="32" xfId="0" applyFont="1" applyFill="1" applyBorder="1" applyAlignment="1">
      <alignment horizontal="right" vertical="center"/>
    </xf>
    <xf numFmtId="0" fontId="3" fillId="5" borderId="30" xfId="0" applyFont="1" applyFill="1" applyBorder="1" applyAlignment="1">
      <alignment horizontal="right" vertical="center"/>
    </xf>
    <xf numFmtId="0" fontId="15" fillId="5" borderId="32" xfId="0" applyFont="1" applyFill="1" applyBorder="1" applyAlignment="1">
      <alignment horizontal="left" vertical="center"/>
    </xf>
    <xf numFmtId="0" fontId="15" fillId="5" borderId="30" xfId="0" applyFont="1" applyFill="1" applyBorder="1" applyAlignment="1">
      <alignment horizontal="left"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9525</xdr:colOff>
      <xdr:row>14</xdr:row>
      <xdr:rowOff>9525</xdr:rowOff>
    </xdr:from>
    <xdr:to>
      <xdr:col>11</xdr:col>
      <xdr:colOff>0</xdr:colOff>
      <xdr:row>14</xdr:row>
      <xdr:rowOff>257175</xdr:rowOff>
    </xdr:to>
    <xdr:sp>
      <xdr:nvSpPr>
        <xdr:cNvPr id="1" name="Line 1"/>
        <xdr:cNvSpPr>
          <a:spLocks/>
        </xdr:cNvSpPr>
      </xdr:nvSpPr>
      <xdr:spPr>
        <a:xfrm flipV="1">
          <a:off x="7038975" y="3409950"/>
          <a:ext cx="1552575" cy="247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676275</xdr:colOff>
      <xdr:row>14</xdr:row>
      <xdr:rowOff>0</xdr:rowOff>
    </xdr:from>
    <xdr:to>
      <xdr:col>14</xdr:col>
      <xdr:colOff>9525</xdr:colOff>
      <xdr:row>14</xdr:row>
      <xdr:rowOff>257175</xdr:rowOff>
    </xdr:to>
    <xdr:sp>
      <xdr:nvSpPr>
        <xdr:cNvPr id="2" name="Line 2"/>
        <xdr:cNvSpPr>
          <a:spLocks/>
        </xdr:cNvSpPr>
      </xdr:nvSpPr>
      <xdr:spPr>
        <a:xfrm flipV="1">
          <a:off x="9267825" y="3400425"/>
          <a:ext cx="1676400" cy="257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xdr:colOff>
      <xdr:row>40</xdr:row>
      <xdr:rowOff>9525</xdr:rowOff>
    </xdr:from>
    <xdr:to>
      <xdr:col>11</xdr:col>
      <xdr:colOff>0</xdr:colOff>
      <xdr:row>40</xdr:row>
      <xdr:rowOff>257175</xdr:rowOff>
    </xdr:to>
    <xdr:sp>
      <xdr:nvSpPr>
        <xdr:cNvPr id="3" name="Line 4"/>
        <xdr:cNvSpPr>
          <a:spLocks/>
        </xdr:cNvSpPr>
      </xdr:nvSpPr>
      <xdr:spPr>
        <a:xfrm flipV="1">
          <a:off x="7038975" y="10048875"/>
          <a:ext cx="1552575" cy="247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676275</xdr:colOff>
      <xdr:row>40</xdr:row>
      <xdr:rowOff>0</xdr:rowOff>
    </xdr:from>
    <xdr:to>
      <xdr:col>14</xdr:col>
      <xdr:colOff>9525</xdr:colOff>
      <xdr:row>40</xdr:row>
      <xdr:rowOff>257175</xdr:rowOff>
    </xdr:to>
    <xdr:sp>
      <xdr:nvSpPr>
        <xdr:cNvPr id="4" name="Line 5"/>
        <xdr:cNvSpPr>
          <a:spLocks/>
        </xdr:cNvSpPr>
      </xdr:nvSpPr>
      <xdr:spPr>
        <a:xfrm flipV="1">
          <a:off x="9267825" y="10039350"/>
          <a:ext cx="1676400" cy="257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42</xdr:row>
      <xdr:rowOff>28575</xdr:rowOff>
    </xdr:from>
    <xdr:to>
      <xdr:col>14</xdr:col>
      <xdr:colOff>657225</xdr:colOff>
      <xdr:row>42</xdr:row>
      <xdr:rowOff>257175</xdr:rowOff>
    </xdr:to>
    <xdr:sp>
      <xdr:nvSpPr>
        <xdr:cNvPr id="5" name="Line 6"/>
        <xdr:cNvSpPr>
          <a:spLocks/>
        </xdr:cNvSpPr>
      </xdr:nvSpPr>
      <xdr:spPr>
        <a:xfrm flipV="1">
          <a:off x="7029450" y="10401300"/>
          <a:ext cx="4562475" cy="2286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581025</xdr:colOff>
      <xdr:row>14</xdr:row>
      <xdr:rowOff>9525</xdr:rowOff>
    </xdr:from>
    <xdr:to>
      <xdr:col>3</xdr:col>
      <xdr:colOff>647700</xdr:colOff>
      <xdr:row>15</xdr:row>
      <xdr:rowOff>0</xdr:rowOff>
    </xdr:to>
    <xdr:sp>
      <xdr:nvSpPr>
        <xdr:cNvPr id="6" name="Line 7"/>
        <xdr:cNvSpPr>
          <a:spLocks/>
        </xdr:cNvSpPr>
      </xdr:nvSpPr>
      <xdr:spPr>
        <a:xfrm flipV="1">
          <a:off x="1362075" y="3409950"/>
          <a:ext cx="1628775" cy="257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28575</xdr:colOff>
      <xdr:row>14</xdr:row>
      <xdr:rowOff>0</xdr:rowOff>
    </xdr:from>
    <xdr:to>
      <xdr:col>7</xdr:col>
      <xdr:colOff>28575</xdr:colOff>
      <xdr:row>14</xdr:row>
      <xdr:rowOff>257175</xdr:rowOff>
    </xdr:to>
    <xdr:sp>
      <xdr:nvSpPr>
        <xdr:cNvPr id="7" name="Line 8"/>
        <xdr:cNvSpPr>
          <a:spLocks/>
        </xdr:cNvSpPr>
      </xdr:nvSpPr>
      <xdr:spPr>
        <a:xfrm flipV="1">
          <a:off x="3933825" y="3400425"/>
          <a:ext cx="1562100" cy="257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0</xdr:row>
      <xdr:rowOff>0</xdr:rowOff>
    </xdr:from>
    <xdr:to>
      <xdr:col>15</xdr:col>
      <xdr:colOff>647700</xdr:colOff>
      <xdr:row>0</xdr:row>
      <xdr:rowOff>0</xdr:rowOff>
    </xdr:to>
    <xdr:sp>
      <xdr:nvSpPr>
        <xdr:cNvPr id="1" name="Line 1"/>
        <xdr:cNvSpPr>
          <a:spLocks/>
        </xdr:cNvSpPr>
      </xdr:nvSpPr>
      <xdr:spPr>
        <a:xfrm flipV="1">
          <a:off x="7124700" y="0"/>
          <a:ext cx="5276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38100</xdr:colOff>
      <xdr:row>0</xdr:row>
      <xdr:rowOff>0</xdr:rowOff>
    </xdr:from>
    <xdr:to>
      <xdr:col>17</xdr:col>
      <xdr:colOff>638175</xdr:colOff>
      <xdr:row>0</xdr:row>
      <xdr:rowOff>0</xdr:rowOff>
    </xdr:to>
    <xdr:sp>
      <xdr:nvSpPr>
        <xdr:cNvPr id="2" name="Line 2"/>
        <xdr:cNvSpPr>
          <a:spLocks/>
        </xdr:cNvSpPr>
      </xdr:nvSpPr>
      <xdr:spPr>
        <a:xfrm flipV="1">
          <a:off x="12563475" y="0"/>
          <a:ext cx="1371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0</xdr:row>
      <xdr:rowOff>0</xdr:rowOff>
    </xdr:from>
    <xdr:to>
      <xdr:col>20</xdr:col>
      <xdr:colOff>647700</xdr:colOff>
      <xdr:row>0</xdr:row>
      <xdr:rowOff>0</xdr:rowOff>
    </xdr:to>
    <xdr:sp>
      <xdr:nvSpPr>
        <xdr:cNvPr id="3" name="Line 3"/>
        <xdr:cNvSpPr>
          <a:spLocks/>
        </xdr:cNvSpPr>
      </xdr:nvSpPr>
      <xdr:spPr>
        <a:xfrm flipV="1">
          <a:off x="14839950" y="0"/>
          <a:ext cx="1419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9525</xdr:colOff>
      <xdr:row>0</xdr:row>
      <xdr:rowOff>0</xdr:rowOff>
    </xdr:from>
    <xdr:to>
      <xdr:col>21</xdr:col>
      <xdr:colOff>647700</xdr:colOff>
      <xdr:row>0</xdr:row>
      <xdr:rowOff>0</xdr:rowOff>
    </xdr:to>
    <xdr:sp>
      <xdr:nvSpPr>
        <xdr:cNvPr id="4" name="Line 4"/>
        <xdr:cNvSpPr>
          <a:spLocks/>
        </xdr:cNvSpPr>
      </xdr:nvSpPr>
      <xdr:spPr>
        <a:xfrm flipV="1">
          <a:off x="12534900" y="0"/>
          <a:ext cx="4495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38100</xdr:colOff>
      <xdr:row>0</xdr:row>
      <xdr:rowOff>0</xdr:rowOff>
    </xdr:from>
    <xdr:to>
      <xdr:col>17</xdr:col>
      <xdr:colOff>638175</xdr:colOff>
      <xdr:row>0</xdr:row>
      <xdr:rowOff>0</xdr:rowOff>
    </xdr:to>
    <xdr:sp>
      <xdr:nvSpPr>
        <xdr:cNvPr id="5" name="Line 5"/>
        <xdr:cNvSpPr>
          <a:spLocks/>
        </xdr:cNvSpPr>
      </xdr:nvSpPr>
      <xdr:spPr>
        <a:xfrm flipV="1">
          <a:off x="12563475" y="0"/>
          <a:ext cx="1371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38100</xdr:colOff>
      <xdr:row>0</xdr:row>
      <xdr:rowOff>0</xdr:rowOff>
    </xdr:from>
    <xdr:to>
      <xdr:col>20</xdr:col>
      <xdr:colOff>638175</xdr:colOff>
      <xdr:row>0</xdr:row>
      <xdr:rowOff>0</xdr:rowOff>
    </xdr:to>
    <xdr:sp>
      <xdr:nvSpPr>
        <xdr:cNvPr id="6" name="Line 6"/>
        <xdr:cNvSpPr>
          <a:spLocks/>
        </xdr:cNvSpPr>
      </xdr:nvSpPr>
      <xdr:spPr>
        <a:xfrm flipV="1">
          <a:off x="14878050" y="0"/>
          <a:ext cx="1371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0</xdr:row>
      <xdr:rowOff>0</xdr:rowOff>
    </xdr:from>
    <xdr:to>
      <xdr:col>15</xdr:col>
      <xdr:colOff>647700</xdr:colOff>
      <xdr:row>0</xdr:row>
      <xdr:rowOff>0</xdr:rowOff>
    </xdr:to>
    <xdr:sp>
      <xdr:nvSpPr>
        <xdr:cNvPr id="7" name="Line 7"/>
        <xdr:cNvSpPr>
          <a:spLocks/>
        </xdr:cNvSpPr>
      </xdr:nvSpPr>
      <xdr:spPr>
        <a:xfrm flipV="1">
          <a:off x="7124700" y="0"/>
          <a:ext cx="5276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38100</xdr:colOff>
      <xdr:row>0</xdr:row>
      <xdr:rowOff>0</xdr:rowOff>
    </xdr:from>
    <xdr:to>
      <xdr:col>17</xdr:col>
      <xdr:colOff>638175</xdr:colOff>
      <xdr:row>0</xdr:row>
      <xdr:rowOff>0</xdr:rowOff>
    </xdr:to>
    <xdr:sp>
      <xdr:nvSpPr>
        <xdr:cNvPr id="8" name="Line 8"/>
        <xdr:cNvSpPr>
          <a:spLocks/>
        </xdr:cNvSpPr>
      </xdr:nvSpPr>
      <xdr:spPr>
        <a:xfrm flipV="1">
          <a:off x="12563475" y="0"/>
          <a:ext cx="1371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38100</xdr:colOff>
      <xdr:row>0</xdr:row>
      <xdr:rowOff>0</xdr:rowOff>
    </xdr:from>
    <xdr:to>
      <xdr:col>20</xdr:col>
      <xdr:colOff>638175</xdr:colOff>
      <xdr:row>0</xdr:row>
      <xdr:rowOff>0</xdr:rowOff>
    </xdr:to>
    <xdr:sp>
      <xdr:nvSpPr>
        <xdr:cNvPr id="9" name="Line 9"/>
        <xdr:cNvSpPr>
          <a:spLocks/>
        </xdr:cNvSpPr>
      </xdr:nvSpPr>
      <xdr:spPr>
        <a:xfrm flipV="1">
          <a:off x="14878050" y="0"/>
          <a:ext cx="1371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38100</xdr:colOff>
      <xdr:row>0</xdr:row>
      <xdr:rowOff>0</xdr:rowOff>
    </xdr:from>
    <xdr:to>
      <xdr:col>17</xdr:col>
      <xdr:colOff>638175</xdr:colOff>
      <xdr:row>0</xdr:row>
      <xdr:rowOff>0</xdr:rowOff>
    </xdr:to>
    <xdr:sp>
      <xdr:nvSpPr>
        <xdr:cNvPr id="10" name="Line 10"/>
        <xdr:cNvSpPr>
          <a:spLocks/>
        </xdr:cNvSpPr>
      </xdr:nvSpPr>
      <xdr:spPr>
        <a:xfrm flipV="1">
          <a:off x="12563475" y="0"/>
          <a:ext cx="1371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38100</xdr:colOff>
      <xdr:row>0</xdr:row>
      <xdr:rowOff>0</xdr:rowOff>
    </xdr:from>
    <xdr:to>
      <xdr:col>20</xdr:col>
      <xdr:colOff>638175</xdr:colOff>
      <xdr:row>0</xdr:row>
      <xdr:rowOff>0</xdr:rowOff>
    </xdr:to>
    <xdr:sp>
      <xdr:nvSpPr>
        <xdr:cNvPr id="11" name="Line 11"/>
        <xdr:cNvSpPr>
          <a:spLocks/>
        </xdr:cNvSpPr>
      </xdr:nvSpPr>
      <xdr:spPr>
        <a:xfrm flipV="1">
          <a:off x="14878050" y="0"/>
          <a:ext cx="1371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9525</xdr:colOff>
      <xdr:row>0</xdr:row>
      <xdr:rowOff>0</xdr:rowOff>
    </xdr:from>
    <xdr:to>
      <xdr:col>22</xdr:col>
      <xdr:colOff>0</xdr:colOff>
      <xdr:row>0</xdr:row>
      <xdr:rowOff>0</xdr:rowOff>
    </xdr:to>
    <xdr:sp>
      <xdr:nvSpPr>
        <xdr:cNvPr id="12" name="Line 12"/>
        <xdr:cNvSpPr>
          <a:spLocks/>
        </xdr:cNvSpPr>
      </xdr:nvSpPr>
      <xdr:spPr>
        <a:xfrm flipV="1">
          <a:off x="12534900" y="0"/>
          <a:ext cx="4619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0</xdr:row>
      <xdr:rowOff>0</xdr:rowOff>
    </xdr:from>
    <xdr:to>
      <xdr:col>15</xdr:col>
      <xdr:colOff>647700</xdr:colOff>
      <xdr:row>0</xdr:row>
      <xdr:rowOff>0</xdr:rowOff>
    </xdr:to>
    <xdr:sp>
      <xdr:nvSpPr>
        <xdr:cNvPr id="1" name="Line 1"/>
        <xdr:cNvSpPr>
          <a:spLocks/>
        </xdr:cNvSpPr>
      </xdr:nvSpPr>
      <xdr:spPr>
        <a:xfrm flipV="1">
          <a:off x="6943725" y="0"/>
          <a:ext cx="5276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38100</xdr:colOff>
      <xdr:row>0</xdr:row>
      <xdr:rowOff>0</xdr:rowOff>
    </xdr:from>
    <xdr:to>
      <xdr:col>17</xdr:col>
      <xdr:colOff>638175</xdr:colOff>
      <xdr:row>0</xdr:row>
      <xdr:rowOff>0</xdr:rowOff>
    </xdr:to>
    <xdr:sp>
      <xdr:nvSpPr>
        <xdr:cNvPr id="2" name="Line 2"/>
        <xdr:cNvSpPr>
          <a:spLocks/>
        </xdr:cNvSpPr>
      </xdr:nvSpPr>
      <xdr:spPr>
        <a:xfrm flipV="1">
          <a:off x="12382500" y="0"/>
          <a:ext cx="1371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0</xdr:row>
      <xdr:rowOff>0</xdr:rowOff>
    </xdr:from>
    <xdr:to>
      <xdr:col>20</xdr:col>
      <xdr:colOff>647700</xdr:colOff>
      <xdr:row>0</xdr:row>
      <xdr:rowOff>0</xdr:rowOff>
    </xdr:to>
    <xdr:sp>
      <xdr:nvSpPr>
        <xdr:cNvPr id="3" name="Line 3"/>
        <xdr:cNvSpPr>
          <a:spLocks/>
        </xdr:cNvSpPr>
      </xdr:nvSpPr>
      <xdr:spPr>
        <a:xfrm flipV="1">
          <a:off x="14658975" y="0"/>
          <a:ext cx="1419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9525</xdr:colOff>
      <xdr:row>0</xdr:row>
      <xdr:rowOff>0</xdr:rowOff>
    </xdr:from>
    <xdr:to>
      <xdr:col>21</xdr:col>
      <xdr:colOff>647700</xdr:colOff>
      <xdr:row>0</xdr:row>
      <xdr:rowOff>0</xdr:rowOff>
    </xdr:to>
    <xdr:sp>
      <xdr:nvSpPr>
        <xdr:cNvPr id="4" name="Line 4"/>
        <xdr:cNvSpPr>
          <a:spLocks/>
        </xdr:cNvSpPr>
      </xdr:nvSpPr>
      <xdr:spPr>
        <a:xfrm flipV="1">
          <a:off x="12353925" y="0"/>
          <a:ext cx="4495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38100</xdr:colOff>
      <xdr:row>0</xdr:row>
      <xdr:rowOff>0</xdr:rowOff>
    </xdr:from>
    <xdr:to>
      <xdr:col>17</xdr:col>
      <xdr:colOff>638175</xdr:colOff>
      <xdr:row>0</xdr:row>
      <xdr:rowOff>0</xdr:rowOff>
    </xdr:to>
    <xdr:sp>
      <xdr:nvSpPr>
        <xdr:cNvPr id="5" name="Line 5"/>
        <xdr:cNvSpPr>
          <a:spLocks/>
        </xdr:cNvSpPr>
      </xdr:nvSpPr>
      <xdr:spPr>
        <a:xfrm flipV="1">
          <a:off x="12382500" y="0"/>
          <a:ext cx="1371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38100</xdr:colOff>
      <xdr:row>0</xdr:row>
      <xdr:rowOff>0</xdr:rowOff>
    </xdr:from>
    <xdr:to>
      <xdr:col>20</xdr:col>
      <xdr:colOff>638175</xdr:colOff>
      <xdr:row>0</xdr:row>
      <xdr:rowOff>0</xdr:rowOff>
    </xdr:to>
    <xdr:sp>
      <xdr:nvSpPr>
        <xdr:cNvPr id="6" name="Line 6"/>
        <xdr:cNvSpPr>
          <a:spLocks/>
        </xdr:cNvSpPr>
      </xdr:nvSpPr>
      <xdr:spPr>
        <a:xfrm flipV="1">
          <a:off x="14697075" y="0"/>
          <a:ext cx="1371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0</xdr:row>
      <xdr:rowOff>0</xdr:rowOff>
    </xdr:from>
    <xdr:to>
      <xdr:col>15</xdr:col>
      <xdr:colOff>647700</xdr:colOff>
      <xdr:row>0</xdr:row>
      <xdr:rowOff>0</xdr:rowOff>
    </xdr:to>
    <xdr:sp>
      <xdr:nvSpPr>
        <xdr:cNvPr id="7" name="Line 7"/>
        <xdr:cNvSpPr>
          <a:spLocks/>
        </xdr:cNvSpPr>
      </xdr:nvSpPr>
      <xdr:spPr>
        <a:xfrm flipV="1">
          <a:off x="6943725" y="0"/>
          <a:ext cx="5276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38100</xdr:colOff>
      <xdr:row>0</xdr:row>
      <xdr:rowOff>0</xdr:rowOff>
    </xdr:from>
    <xdr:to>
      <xdr:col>17</xdr:col>
      <xdr:colOff>638175</xdr:colOff>
      <xdr:row>0</xdr:row>
      <xdr:rowOff>0</xdr:rowOff>
    </xdr:to>
    <xdr:sp>
      <xdr:nvSpPr>
        <xdr:cNvPr id="8" name="Line 8"/>
        <xdr:cNvSpPr>
          <a:spLocks/>
        </xdr:cNvSpPr>
      </xdr:nvSpPr>
      <xdr:spPr>
        <a:xfrm flipV="1">
          <a:off x="12382500" y="0"/>
          <a:ext cx="1371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38100</xdr:colOff>
      <xdr:row>0</xdr:row>
      <xdr:rowOff>0</xdr:rowOff>
    </xdr:from>
    <xdr:to>
      <xdr:col>20</xdr:col>
      <xdr:colOff>638175</xdr:colOff>
      <xdr:row>0</xdr:row>
      <xdr:rowOff>0</xdr:rowOff>
    </xdr:to>
    <xdr:sp>
      <xdr:nvSpPr>
        <xdr:cNvPr id="9" name="Line 9"/>
        <xdr:cNvSpPr>
          <a:spLocks/>
        </xdr:cNvSpPr>
      </xdr:nvSpPr>
      <xdr:spPr>
        <a:xfrm flipV="1">
          <a:off x="14697075" y="0"/>
          <a:ext cx="1371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38100</xdr:colOff>
      <xdr:row>0</xdr:row>
      <xdr:rowOff>0</xdr:rowOff>
    </xdr:from>
    <xdr:to>
      <xdr:col>17</xdr:col>
      <xdr:colOff>638175</xdr:colOff>
      <xdr:row>0</xdr:row>
      <xdr:rowOff>0</xdr:rowOff>
    </xdr:to>
    <xdr:sp>
      <xdr:nvSpPr>
        <xdr:cNvPr id="10" name="Line 10"/>
        <xdr:cNvSpPr>
          <a:spLocks/>
        </xdr:cNvSpPr>
      </xdr:nvSpPr>
      <xdr:spPr>
        <a:xfrm flipV="1">
          <a:off x="12382500" y="0"/>
          <a:ext cx="1371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38100</xdr:colOff>
      <xdr:row>0</xdr:row>
      <xdr:rowOff>0</xdr:rowOff>
    </xdr:from>
    <xdr:to>
      <xdr:col>20</xdr:col>
      <xdr:colOff>638175</xdr:colOff>
      <xdr:row>0</xdr:row>
      <xdr:rowOff>0</xdr:rowOff>
    </xdr:to>
    <xdr:sp>
      <xdr:nvSpPr>
        <xdr:cNvPr id="11" name="Line 11"/>
        <xdr:cNvSpPr>
          <a:spLocks/>
        </xdr:cNvSpPr>
      </xdr:nvSpPr>
      <xdr:spPr>
        <a:xfrm flipV="1">
          <a:off x="14697075" y="0"/>
          <a:ext cx="1371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9525</xdr:colOff>
      <xdr:row>0</xdr:row>
      <xdr:rowOff>0</xdr:rowOff>
    </xdr:from>
    <xdr:to>
      <xdr:col>22</xdr:col>
      <xdr:colOff>0</xdr:colOff>
      <xdr:row>0</xdr:row>
      <xdr:rowOff>0</xdr:rowOff>
    </xdr:to>
    <xdr:sp>
      <xdr:nvSpPr>
        <xdr:cNvPr id="12" name="Line 12"/>
        <xdr:cNvSpPr>
          <a:spLocks/>
        </xdr:cNvSpPr>
      </xdr:nvSpPr>
      <xdr:spPr>
        <a:xfrm flipV="1">
          <a:off x="12353925" y="0"/>
          <a:ext cx="4619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0</xdr:row>
      <xdr:rowOff>0</xdr:rowOff>
    </xdr:from>
    <xdr:to>
      <xdr:col>15</xdr:col>
      <xdr:colOff>647700</xdr:colOff>
      <xdr:row>0</xdr:row>
      <xdr:rowOff>0</xdr:rowOff>
    </xdr:to>
    <xdr:sp>
      <xdr:nvSpPr>
        <xdr:cNvPr id="1" name="Line 1"/>
        <xdr:cNvSpPr>
          <a:spLocks/>
        </xdr:cNvSpPr>
      </xdr:nvSpPr>
      <xdr:spPr>
        <a:xfrm flipV="1">
          <a:off x="6943725" y="0"/>
          <a:ext cx="5276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38100</xdr:colOff>
      <xdr:row>0</xdr:row>
      <xdr:rowOff>0</xdr:rowOff>
    </xdr:from>
    <xdr:to>
      <xdr:col>17</xdr:col>
      <xdr:colOff>638175</xdr:colOff>
      <xdr:row>0</xdr:row>
      <xdr:rowOff>0</xdr:rowOff>
    </xdr:to>
    <xdr:sp>
      <xdr:nvSpPr>
        <xdr:cNvPr id="2" name="Line 2"/>
        <xdr:cNvSpPr>
          <a:spLocks/>
        </xdr:cNvSpPr>
      </xdr:nvSpPr>
      <xdr:spPr>
        <a:xfrm flipV="1">
          <a:off x="12382500" y="0"/>
          <a:ext cx="1371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0</xdr:row>
      <xdr:rowOff>0</xdr:rowOff>
    </xdr:from>
    <xdr:to>
      <xdr:col>20</xdr:col>
      <xdr:colOff>647700</xdr:colOff>
      <xdr:row>0</xdr:row>
      <xdr:rowOff>0</xdr:rowOff>
    </xdr:to>
    <xdr:sp>
      <xdr:nvSpPr>
        <xdr:cNvPr id="3" name="Line 3"/>
        <xdr:cNvSpPr>
          <a:spLocks/>
        </xdr:cNvSpPr>
      </xdr:nvSpPr>
      <xdr:spPr>
        <a:xfrm flipV="1">
          <a:off x="14658975" y="0"/>
          <a:ext cx="1419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9525</xdr:colOff>
      <xdr:row>0</xdr:row>
      <xdr:rowOff>0</xdr:rowOff>
    </xdr:from>
    <xdr:to>
      <xdr:col>21</xdr:col>
      <xdr:colOff>647700</xdr:colOff>
      <xdr:row>0</xdr:row>
      <xdr:rowOff>0</xdr:rowOff>
    </xdr:to>
    <xdr:sp>
      <xdr:nvSpPr>
        <xdr:cNvPr id="4" name="Line 4"/>
        <xdr:cNvSpPr>
          <a:spLocks/>
        </xdr:cNvSpPr>
      </xdr:nvSpPr>
      <xdr:spPr>
        <a:xfrm flipV="1">
          <a:off x="12353925" y="0"/>
          <a:ext cx="4495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38100</xdr:colOff>
      <xdr:row>0</xdr:row>
      <xdr:rowOff>0</xdr:rowOff>
    </xdr:from>
    <xdr:to>
      <xdr:col>17</xdr:col>
      <xdr:colOff>638175</xdr:colOff>
      <xdr:row>0</xdr:row>
      <xdr:rowOff>0</xdr:rowOff>
    </xdr:to>
    <xdr:sp>
      <xdr:nvSpPr>
        <xdr:cNvPr id="5" name="Line 5"/>
        <xdr:cNvSpPr>
          <a:spLocks/>
        </xdr:cNvSpPr>
      </xdr:nvSpPr>
      <xdr:spPr>
        <a:xfrm flipV="1">
          <a:off x="12382500" y="0"/>
          <a:ext cx="1371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38100</xdr:colOff>
      <xdr:row>0</xdr:row>
      <xdr:rowOff>0</xdr:rowOff>
    </xdr:from>
    <xdr:to>
      <xdr:col>20</xdr:col>
      <xdr:colOff>638175</xdr:colOff>
      <xdr:row>0</xdr:row>
      <xdr:rowOff>0</xdr:rowOff>
    </xdr:to>
    <xdr:sp>
      <xdr:nvSpPr>
        <xdr:cNvPr id="6" name="Line 6"/>
        <xdr:cNvSpPr>
          <a:spLocks/>
        </xdr:cNvSpPr>
      </xdr:nvSpPr>
      <xdr:spPr>
        <a:xfrm flipV="1">
          <a:off x="14697075" y="0"/>
          <a:ext cx="1371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0</xdr:row>
      <xdr:rowOff>0</xdr:rowOff>
    </xdr:from>
    <xdr:to>
      <xdr:col>15</xdr:col>
      <xdr:colOff>647700</xdr:colOff>
      <xdr:row>0</xdr:row>
      <xdr:rowOff>0</xdr:rowOff>
    </xdr:to>
    <xdr:sp>
      <xdr:nvSpPr>
        <xdr:cNvPr id="7" name="Line 7"/>
        <xdr:cNvSpPr>
          <a:spLocks/>
        </xdr:cNvSpPr>
      </xdr:nvSpPr>
      <xdr:spPr>
        <a:xfrm flipV="1">
          <a:off x="6943725" y="0"/>
          <a:ext cx="5276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38100</xdr:colOff>
      <xdr:row>0</xdr:row>
      <xdr:rowOff>0</xdr:rowOff>
    </xdr:from>
    <xdr:to>
      <xdr:col>17</xdr:col>
      <xdr:colOff>638175</xdr:colOff>
      <xdr:row>0</xdr:row>
      <xdr:rowOff>0</xdr:rowOff>
    </xdr:to>
    <xdr:sp>
      <xdr:nvSpPr>
        <xdr:cNvPr id="8" name="Line 8"/>
        <xdr:cNvSpPr>
          <a:spLocks/>
        </xdr:cNvSpPr>
      </xdr:nvSpPr>
      <xdr:spPr>
        <a:xfrm flipV="1">
          <a:off x="12382500" y="0"/>
          <a:ext cx="1371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38100</xdr:colOff>
      <xdr:row>0</xdr:row>
      <xdr:rowOff>0</xdr:rowOff>
    </xdr:from>
    <xdr:to>
      <xdr:col>20</xdr:col>
      <xdr:colOff>638175</xdr:colOff>
      <xdr:row>0</xdr:row>
      <xdr:rowOff>0</xdr:rowOff>
    </xdr:to>
    <xdr:sp>
      <xdr:nvSpPr>
        <xdr:cNvPr id="9" name="Line 9"/>
        <xdr:cNvSpPr>
          <a:spLocks/>
        </xdr:cNvSpPr>
      </xdr:nvSpPr>
      <xdr:spPr>
        <a:xfrm flipV="1">
          <a:off x="14697075" y="0"/>
          <a:ext cx="1371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38100</xdr:colOff>
      <xdr:row>0</xdr:row>
      <xdr:rowOff>0</xdr:rowOff>
    </xdr:from>
    <xdr:to>
      <xdr:col>17</xdr:col>
      <xdr:colOff>638175</xdr:colOff>
      <xdr:row>0</xdr:row>
      <xdr:rowOff>0</xdr:rowOff>
    </xdr:to>
    <xdr:sp>
      <xdr:nvSpPr>
        <xdr:cNvPr id="10" name="Line 10"/>
        <xdr:cNvSpPr>
          <a:spLocks/>
        </xdr:cNvSpPr>
      </xdr:nvSpPr>
      <xdr:spPr>
        <a:xfrm flipV="1">
          <a:off x="12382500" y="0"/>
          <a:ext cx="1371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38100</xdr:colOff>
      <xdr:row>0</xdr:row>
      <xdr:rowOff>0</xdr:rowOff>
    </xdr:from>
    <xdr:to>
      <xdr:col>20</xdr:col>
      <xdr:colOff>638175</xdr:colOff>
      <xdr:row>0</xdr:row>
      <xdr:rowOff>0</xdr:rowOff>
    </xdr:to>
    <xdr:sp>
      <xdr:nvSpPr>
        <xdr:cNvPr id="11" name="Line 11"/>
        <xdr:cNvSpPr>
          <a:spLocks/>
        </xdr:cNvSpPr>
      </xdr:nvSpPr>
      <xdr:spPr>
        <a:xfrm flipV="1">
          <a:off x="14697075" y="0"/>
          <a:ext cx="1371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9525</xdr:colOff>
      <xdr:row>0</xdr:row>
      <xdr:rowOff>0</xdr:rowOff>
    </xdr:from>
    <xdr:to>
      <xdr:col>22</xdr:col>
      <xdr:colOff>0</xdr:colOff>
      <xdr:row>0</xdr:row>
      <xdr:rowOff>0</xdr:rowOff>
    </xdr:to>
    <xdr:sp>
      <xdr:nvSpPr>
        <xdr:cNvPr id="12" name="Line 12"/>
        <xdr:cNvSpPr>
          <a:spLocks/>
        </xdr:cNvSpPr>
      </xdr:nvSpPr>
      <xdr:spPr>
        <a:xfrm flipV="1">
          <a:off x="12353925" y="0"/>
          <a:ext cx="4619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9525</xdr:colOff>
      <xdr:row>5</xdr:row>
      <xdr:rowOff>28575</xdr:rowOff>
    </xdr:from>
    <xdr:to>
      <xdr:col>17</xdr:col>
      <xdr:colOff>638175</xdr:colOff>
      <xdr:row>11</xdr:row>
      <xdr:rowOff>266700</xdr:rowOff>
    </xdr:to>
    <xdr:sp>
      <xdr:nvSpPr>
        <xdr:cNvPr id="13" name="Line 13"/>
        <xdr:cNvSpPr>
          <a:spLocks/>
        </xdr:cNvSpPr>
      </xdr:nvSpPr>
      <xdr:spPr>
        <a:xfrm flipV="1">
          <a:off x="12353925" y="1009650"/>
          <a:ext cx="1400175" cy="2009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28575</xdr:colOff>
      <xdr:row>5</xdr:row>
      <xdr:rowOff>9525</xdr:rowOff>
    </xdr:from>
    <xdr:to>
      <xdr:col>21</xdr:col>
      <xdr:colOff>0</xdr:colOff>
      <xdr:row>11</xdr:row>
      <xdr:rowOff>247650</xdr:rowOff>
    </xdr:to>
    <xdr:sp>
      <xdr:nvSpPr>
        <xdr:cNvPr id="14" name="Line 14"/>
        <xdr:cNvSpPr>
          <a:spLocks/>
        </xdr:cNvSpPr>
      </xdr:nvSpPr>
      <xdr:spPr>
        <a:xfrm flipV="1">
          <a:off x="14687550" y="990600"/>
          <a:ext cx="1514475" cy="2009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9525</xdr:colOff>
      <xdr:row>16</xdr:row>
      <xdr:rowOff>28575</xdr:rowOff>
    </xdr:from>
    <xdr:to>
      <xdr:col>17</xdr:col>
      <xdr:colOff>638175</xdr:colOff>
      <xdr:row>22</xdr:row>
      <xdr:rowOff>266700</xdr:rowOff>
    </xdr:to>
    <xdr:sp>
      <xdr:nvSpPr>
        <xdr:cNvPr id="15" name="Line 15"/>
        <xdr:cNvSpPr>
          <a:spLocks/>
        </xdr:cNvSpPr>
      </xdr:nvSpPr>
      <xdr:spPr>
        <a:xfrm flipV="1">
          <a:off x="12353925" y="4495800"/>
          <a:ext cx="1400175" cy="2009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9525</xdr:colOff>
      <xdr:row>16</xdr:row>
      <xdr:rowOff>28575</xdr:rowOff>
    </xdr:from>
    <xdr:to>
      <xdr:col>20</xdr:col>
      <xdr:colOff>638175</xdr:colOff>
      <xdr:row>22</xdr:row>
      <xdr:rowOff>266700</xdr:rowOff>
    </xdr:to>
    <xdr:sp>
      <xdr:nvSpPr>
        <xdr:cNvPr id="16" name="Line 16"/>
        <xdr:cNvSpPr>
          <a:spLocks/>
        </xdr:cNvSpPr>
      </xdr:nvSpPr>
      <xdr:spPr>
        <a:xfrm flipV="1">
          <a:off x="14668500" y="4495800"/>
          <a:ext cx="1400175" cy="2009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28</xdr:row>
      <xdr:rowOff>28575</xdr:rowOff>
    </xdr:from>
    <xdr:to>
      <xdr:col>17</xdr:col>
      <xdr:colOff>638175</xdr:colOff>
      <xdr:row>33</xdr:row>
      <xdr:rowOff>257175</xdr:rowOff>
    </xdr:to>
    <xdr:sp>
      <xdr:nvSpPr>
        <xdr:cNvPr id="17" name="Line 17"/>
        <xdr:cNvSpPr>
          <a:spLocks/>
        </xdr:cNvSpPr>
      </xdr:nvSpPr>
      <xdr:spPr>
        <a:xfrm flipV="1">
          <a:off x="12344400" y="7953375"/>
          <a:ext cx="1409700" cy="1704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9525</xdr:colOff>
      <xdr:row>28</xdr:row>
      <xdr:rowOff>28575</xdr:rowOff>
    </xdr:from>
    <xdr:to>
      <xdr:col>20</xdr:col>
      <xdr:colOff>638175</xdr:colOff>
      <xdr:row>33</xdr:row>
      <xdr:rowOff>257175</xdr:rowOff>
    </xdr:to>
    <xdr:sp>
      <xdr:nvSpPr>
        <xdr:cNvPr id="18" name="Line 18"/>
        <xdr:cNvSpPr>
          <a:spLocks/>
        </xdr:cNvSpPr>
      </xdr:nvSpPr>
      <xdr:spPr>
        <a:xfrm flipV="1">
          <a:off x="14668500" y="7953375"/>
          <a:ext cx="1400175" cy="1704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0</xdr:row>
      <xdr:rowOff>0</xdr:rowOff>
    </xdr:from>
    <xdr:to>
      <xdr:col>15</xdr:col>
      <xdr:colOff>647700</xdr:colOff>
      <xdr:row>0</xdr:row>
      <xdr:rowOff>0</xdr:rowOff>
    </xdr:to>
    <xdr:sp>
      <xdr:nvSpPr>
        <xdr:cNvPr id="1" name="Line 1"/>
        <xdr:cNvSpPr>
          <a:spLocks/>
        </xdr:cNvSpPr>
      </xdr:nvSpPr>
      <xdr:spPr>
        <a:xfrm flipV="1">
          <a:off x="6943725" y="0"/>
          <a:ext cx="5276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38100</xdr:colOff>
      <xdr:row>0</xdr:row>
      <xdr:rowOff>0</xdr:rowOff>
    </xdr:from>
    <xdr:to>
      <xdr:col>17</xdr:col>
      <xdr:colOff>638175</xdr:colOff>
      <xdr:row>0</xdr:row>
      <xdr:rowOff>0</xdr:rowOff>
    </xdr:to>
    <xdr:sp>
      <xdr:nvSpPr>
        <xdr:cNvPr id="2" name="Line 2"/>
        <xdr:cNvSpPr>
          <a:spLocks/>
        </xdr:cNvSpPr>
      </xdr:nvSpPr>
      <xdr:spPr>
        <a:xfrm flipV="1">
          <a:off x="12382500" y="0"/>
          <a:ext cx="1371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0</xdr:row>
      <xdr:rowOff>0</xdr:rowOff>
    </xdr:from>
    <xdr:to>
      <xdr:col>20</xdr:col>
      <xdr:colOff>647700</xdr:colOff>
      <xdr:row>0</xdr:row>
      <xdr:rowOff>0</xdr:rowOff>
    </xdr:to>
    <xdr:sp>
      <xdr:nvSpPr>
        <xdr:cNvPr id="3" name="Line 3"/>
        <xdr:cNvSpPr>
          <a:spLocks/>
        </xdr:cNvSpPr>
      </xdr:nvSpPr>
      <xdr:spPr>
        <a:xfrm flipV="1">
          <a:off x="14658975" y="0"/>
          <a:ext cx="1419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9525</xdr:colOff>
      <xdr:row>0</xdr:row>
      <xdr:rowOff>0</xdr:rowOff>
    </xdr:from>
    <xdr:to>
      <xdr:col>21</xdr:col>
      <xdr:colOff>647700</xdr:colOff>
      <xdr:row>0</xdr:row>
      <xdr:rowOff>0</xdr:rowOff>
    </xdr:to>
    <xdr:sp>
      <xdr:nvSpPr>
        <xdr:cNvPr id="4" name="Line 4"/>
        <xdr:cNvSpPr>
          <a:spLocks/>
        </xdr:cNvSpPr>
      </xdr:nvSpPr>
      <xdr:spPr>
        <a:xfrm flipV="1">
          <a:off x="12353925" y="0"/>
          <a:ext cx="4495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38100</xdr:colOff>
      <xdr:row>0</xdr:row>
      <xdr:rowOff>0</xdr:rowOff>
    </xdr:from>
    <xdr:to>
      <xdr:col>17</xdr:col>
      <xdr:colOff>638175</xdr:colOff>
      <xdr:row>0</xdr:row>
      <xdr:rowOff>0</xdr:rowOff>
    </xdr:to>
    <xdr:sp>
      <xdr:nvSpPr>
        <xdr:cNvPr id="5" name="Line 5"/>
        <xdr:cNvSpPr>
          <a:spLocks/>
        </xdr:cNvSpPr>
      </xdr:nvSpPr>
      <xdr:spPr>
        <a:xfrm flipV="1">
          <a:off x="12382500" y="0"/>
          <a:ext cx="1371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38100</xdr:colOff>
      <xdr:row>0</xdr:row>
      <xdr:rowOff>0</xdr:rowOff>
    </xdr:from>
    <xdr:to>
      <xdr:col>20</xdr:col>
      <xdr:colOff>638175</xdr:colOff>
      <xdr:row>0</xdr:row>
      <xdr:rowOff>0</xdr:rowOff>
    </xdr:to>
    <xdr:sp>
      <xdr:nvSpPr>
        <xdr:cNvPr id="6" name="Line 6"/>
        <xdr:cNvSpPr>
          <a:spLocks/>
        </xdr:cNvSpPr>
      </xdr:nvSpPr>
      <xdr:spPr>
        <a:xfrm flipV="1">
          <a:off x="14697075" y="0"/>
          <a:ext cx="1371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0</xdr:row>
      <xdr:rowOff>0</xdr:rowOff>
    </xdr:from>
    <xdr:to>
      <xdr:col>15</xdr:col>
      <xdr:colOff>647700</xdr:colOff>
      <xdr:row>0</xdr:row>
      <xdr:rowOff>0</xdr:rowOff>
    </xdr:to>
    <xdr:sp>
      <xdr:nvSpPr>
        <xdr:cNvPr id="7" name="Line 7"/>
        <xdr:cNvSpPr>
          <a:spLocks/>
        </xdr:cNvSpPr>
      </xdr:nvSpPr>
      <xdr:spPr>
        <a:xfrm flipV="1">
          <a:off x="6943725" y="0"/>
          <a:ext cx="5276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38100</xdr:colOff>
      <xdr:row>0</xdr:row>
      <xdr:rowOff>0</xdr:rowOff>
    </xdr:from>
    <xdr:to>
      <xdr:col>17</xdr:col>
      <xdr:colOff>638175</xdr:colOff>
      <xdr:row>0</xdr:row>
      <xdr:rowOff>0</xdr:rowOff>
    </xdr:to>
    <xdr:sp>
      <xdr:nvSpPr>
        <xdr:cNvPr id="8" name="Line 8"/>
        <xdr:cNvSpPr>
          <a:spLocks/>
        </xdr:cNvSpPr>
      </xdr:nvSpPr>
      <xdr:spPr>
        <a:xfrm flipV="1">
          <a:off x="12382500" y="0"/>
          <a:ext cx="1371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38100</xdr:colOff>
      <xdr:row>0</xdr:row>
      <xdr:rowOff>0</xdr:rowOff>
    </xdr:from>
    <xdr:to>
      <xdr:col>20</xdr:col>
      <xdr:colOff>638175</xdr:colOff>
      <xdr:row>0</xdr:row>
      <xdr:rowOff>0</xdr:rowOff>
    </xdr:to>
    <xdr:sp>
      <xdr:nvSpPr>
        <xdr:cNvPr id="9" name="Line 9"/>
        <xdr:cNvSpPr>
          <a:spLocks/>
        </xdr:cNvSpPr>
      </xdr:nvSpPr>
      <xdr:spPr>
        <a:xfrm flipV="1">
          <a:off x="14697075" y="0"/>
          <a:ext cx="1371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38100</xdr:colOff>
      <xdr:row>0</xdr:row>
      <xdr:rowOff>0</xdr:rowOff>
    </xdr:from>
    <xdr:to>
      <xdr:col>17</xdr:col>
      <xdr:colOff>638175</xdr:colOff>
      <xdr:row>0</xdr:row>
      <xdr:rowOff>0</xdr:rowOff>
    </xdr:to>
    <xdr:sp>
      <xdr:nvSpPr>
        <xdr:cNvPr id="10" name="Line 10"/>
        <xdr:cNvSpPr>
          <a:spLocks/>
        </xdr:cNvSpPr>
      </xdr:nvSpPr>
      <xdr:spPr>
        <a:xfrm flipV="1">
          <a:off x="12382500" y="0"/>
          <a:ext cx="1371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38100</xdr:colOff>
      <xdr:row>0</xdr:row>
      <xdr:rowOff>0</xdr:rowOff>
    </xdr:from>
    <xdr:to>
      <xdr:col>20</xdr:col>
      <xdr:colOff>638175</xdr:colOff>
      <xdr:row>0</xdr:row>
      <xdr:rowOff>0</xdr:rowOff>
    </xdr:to>
    <xdr:sp>
      <xdr:nvSpPr>
        <xdr:cNvPr id="11" name="Line 11"/>
        <xdr:cNvSpPr>
          <a:spLocks/>
        </xdr:cNvSpPr>
      </xdr:nvSpPr>
      <xdr:spPr>
        <a:xfrm flipV="1">
          <a:off x="14697075" y="0"/>
          <a:ext cx="1371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9525</xdr:colOff>
      <xdr:row>0</xdr:row>
      <xdr:rowOff>0</xdr:rowOff>
    </xdr:from>
    <xdr:to>
      <xdr:col>22</xdr:col>
      <xdr:colOff>0</xdr:colOff>
      <xdr:row>0</xdr:row>
      <xdr:rowOff>0</xdr:rowOff>
    </xdr:to>
    <xdr:sp>
      <xdr:nvSpPr>
        <xdr:cNvPr id="12" name="Line 12"/>
        <xdr:cNvSpPr>
          <a:spLocks/>
        </xdr:cNvSpPr>
      </xdr:nvSpPr>
      <xdr:spPr>
        <a:xfrm flipV="1">
          <a:off x="12353925" y="0"/>
          <a:ext cx="4619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9525</xdr:colOff>
      <xdr:row>5</xdr:row>
      <xdr:rowOff>28575</xdr:rowOff>
    </xdr:from>
    <xdr:to>
      <xdr:col>17</xdr:col>
      <xdr:colOff>638175</xdr:colOff>
      <xdr:row>11</xdr:row>
      <xdr:rowOff>266700</xdr:rowOff>
    </xdr:to>
    <xdr:sp>
      <xdr:nvSpPr>
        <xdr:cNvPr id="13" name="Line 13"/>
        <xdr:cNvSpPr>
          <a:spLocks/>
        </xdr:cNvSpPr>
      </xdr:nvSpPr>
      <xdr:spPr>
        <a:xfrm flipV="1">
          <a:off x="12353925" y="1000125"/>
          <a:ext cx="1400175" cy="2009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28575</xdr:colOff>
      <xdr:row>5</xdr:row>
      <xdr:rowOff>9525</xdr:rowOff>
    </xdr:from>
    <xdr:to>
      <xdr:col>21</xdr:col>
      <xdr:colOff>0</xdr:colOff>
      <xdr:row>11</xdr:row>
      <xdr:rowOff>247650</xdr:rowOff>
    </xdr:to>
    <xdr:sp>
      <xdr:nvSpPr>
        <xdr:cNvPr id="14" name="Line 14"/>
        <xdr:cNvSpPr>
          <a:spLocks/>
        </xdr:cNvSpPr>
      </xdr:nvSpPr>
      <xdr:spPr>
        <a:xfrm flipV="1">
          <a:off x="14687550" y="981075"/>
          <a:ext cx="1514475" cy="2009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9525</xdr:colOff>
      <xdr:row>16</xdr:row>
      <xdr:rowOff>28575</xdr:rowOff>
    </xdr:from>
    <xdr:to>
      <xdr:col>17</xdr:col>
      <xdr:colOff>638175</xdr:colOff>
      <xdr:row>22</xdr:row>
      <xdr:rowOff>266700</xdr:rowOff>
    </xdr:to>
    <xdr:sp>
      <xdr:nvSpPr>
        <xdr:cNvPr id="15" name="Line 15"/>
        <xdr:cNvSpPr>
          <a:spLocks/>
        </xdr:cNvSpPr>
      </xdr:nvSpPr>
      <xdr:spPr>
        <a:xfrm flipV="1">
          <a:off x="12353925" y="4486275"/>
          <a:ext cx="1400175" cy="2009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9525</xdr:colOff>
      <xdr:row>16</xdr:row>
      <xdr:rowOff>28575</xdr:rowOff>
    </xdr:from>
    <xdr:to>
      <xdr:col>20</xdr:col>
      <xdr:colOff>638175</xdr:colOff>
      <xdr:row>22</xdr:row>
      <xdr:rowOff>266700</xdr:rowOff>
    </xdr:to>
    <xdr:sp>
      <xdr:nvSpPr>
        <xdr:cNvPr id="16" name="Line 16"/>
        <xdr:cNvSpPr>
          <a:spLocks/>
        </xdr:cNvSpPr>
      </xdr:nvSpPr>
      <xdr:spPr>
        <a:xfrm flipV="1">
          <a:off x="14668500" y="4486275"/>
          <a:ext cx="1400175" cy="2009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28</xdr:row>
      <xdr:rowOff>28575</xdr:rowOff>
    </xdr:from>
    <xdr:to>
      <xdr:col>17</xdr:col>
      <xdr:colOff>638175</xdr:colOff>
      <xdr:row>33</xdr:row>
      <xdr:rowOff>257175</xdr:rowOff>
    </xdr:to>
    <xdr:sp>
      <xdr:nvSpPr>
        <xdr:cNvPr id="17" name="Line 17"/>
        <xdr:cNvSpPr>
          <a:spLocks/>
        </xdr:cNvSpPr>
      </xdr:nvSpPr>
      <xdr:spPr>
        <a:xfrm flipV="1">
          <a:off x="12344400" y="8267700"/>
          <a:ext cx="1409700" cy="1704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9525</xdr:colOff>
      <xdr:row>28</xdr:row>
      <xdr:rowOff>28575</xdr:rowOff>
    </xdr:from>
    <xdr:to>
      <xdr:col>20</xdr:col>
      <xdr:colOff>638175</xdr:colOff>
      <xdr:row>33</xdr:row>
      <xdr:rowOff>257175</xdr:rowOff>
    </xdr:to>
    <xdr:sp>
      <xdr:nvSpPr>
        <xdr:cNvPr id="18" name="Line 18"/>
        <xdr:cNvSpPr>
          <a:spLocks/>
        </xdr:cNvSpPr>
      </xdr:nvSpPr>
      <xdr:spPr>
        <a:xfrm flipV="1">
          <a:off x="14668500" y="8267700"/>
          <a:ext cx="1400175" cy="1704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9525</xdr:colOff>
      <xdr:row>5</xdr:row>
      <xdr:rowOff>28575</xdr:rowOff>
    </xdr:from>
    <xdr:to>
      <xdr:col>17</xdr:col>
      <xdr:colOff>638175</xdr:colOff>
      <xdr:row>11</xdr:row>
      <xdr:rowOff>266700</xdr:rowOff>
    </xdr:to>
    <xdr:sp>
      <xdr:nvSpPr>
        <xdr:cNvPr id="19" name="Line 21"/>
        <xdr:cNvSpPr>
          <a:spLocks/>
        </xdr:cNvSpPr>
      </xdr:nvSpPr>
      <xdr:spPr>
        <a:xfrm flipV="1">
          <a:off x="12353925" y="1000125"/>
          <a:ext cx="1400175" cy="2009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28575</xdr:colOff>
      <xdr:row>5</xdr:row>
      <xdr:rowOff>9525</xdr:rowOff>
    </xdr:from>
    <xdr:to>
      <xdr:col>21</xdr:col>
      <xdr:colOff>0</xdr:colOff>
      <xdr:row>11</xdr:row>
      <xdr:rowOff>247650</xdr:rowOff>
    </xdr:to>
    <xdr:sp>
      <xdr:nvSpPr>
        <xdr:cNvPr id="20" name="Line 22"/>
        <xdr:cNvSpPr>
          <a:spLocks/>
        </xdr:cNvSpPr>
      </xdr:nvSpPr>
      <xdr:spPr>
        <a:xfrm flipV="1">
          <a:off x="14687550" y="981075"/>
          <a:ext cx="1514475" cy="2009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0</xdr:row>
      <xdr:rowOff>0</xdr:rowOff>
    </xdr:from>
    <xdr:to>
      <xdr:col>15</xdr:col>
      <xdr:colOff>647700</xdr:colOff>
      <xdr:row>0</xdr:row>
      <xdr:rowOff>0</xdr:rowOff>
    </xdr:to>
    <xdr:sp>
      <xdr:nvSpPr>
        <xdr:cNvPr id="1" name="Line 1"/>
        <xdr:cNvSpPr>
          <a:spLocks/>
        </xdr:cNvSpPr>
      </xdr:nvSpPr>
      <xdr:spPr>
        <a:xfrm flipV="1">
          <a:off x="6943725" y="0"/>
          <a:ext cx="5276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38100</xdr:colOff>
      <xdr:row>0</xdr:row>
      <xdr:rowOff>0</xdr:rowOff>
    </xdr:from>
    <xdr:to>
      <xdr:col>17</xdr:col>
      <xdr:colOff>638175</xdr:colOff>
      <xdr:row>0</xdr:row>
      <xdr:rowOff>0</xdr:rowOff>
    </xdr:to>
    <xdr:sp>
      <xdr:nvSpPr>
        <xdr:cNvPr id="2" name="Line 2"/>
        <xdr:cNvSpPr>
          <a:spLocks/>
        </xdr:cNvSpPr>
      </xdr:nvSpPr>
      <xdr:spPr>
        <a:xfrm flipV="1">
          <a:off x="12382500" y="0"/>
          <a:ext cx="1371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0</xdr:row>
      <xdr:rowOff>0</xdr:rowOff>
    </xdr:from>
    <xdr:to>
      <xdr:col>20</xdr:col>
      <xdr:colOff>647700</xdr:colOff>
      <xdr:row>0</xdr:row>
      <xdr:rowOff>0</xdr:rowOff>
    </xdr:to>
    <xdr:sp>
      <xdr:nvSpPr>
        <xdr:cNvPr id="3" name="Line 3"/>
        <xdr:cNvSpPr>
          <a:spLocks/>
        </xdr:cNvSpPr>
      </xdr:nvSpPr>
      <xdr:spPr>
        <a:xfrm flipV="1">
          <a:off x="14658975" y="0"/>
          <a:ext cx="1419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9525</xdr:colOff>
      <xdr:row>0</xdr:row>
      <xdr:rowOff>0</xdr:rowOff>
    </xdr:from>
    <xdr:to>
      <xdr:col>21</xdr:col>
      <xdr:colOff>647700</xdr:colOff>
      <xdr:row>0</xdr:row>
      <xdr:rowOff>0</xdr:rowOff>
    </xdr:to>
    <xdr:sp>
      <xdr:nvSpPr>
        <xdr:cNvPr id="4" name="Line 4"/>
        <xdr:cNvSpPr>
          <a:spLocks/>
        </xdr:cNvSpPr>
      </xdr:nvSpPr>
      <xdr:spPr>
        <a:xfrm flipV="1">
          <a:off x="12353925" y="0"/>
          <a:ext cx="4495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38100</xdr:colOff>
      <xdr:row>0</xdr:row>
      <xdr:rowOff>0</xdr:rowOff>
    </xdr:from>
    <xdr:to>
      <xdr:col>17</xdr:col>
      <xdr:colOff>638175</xdr:colOff>
      <xdr:row>0</xdr:row>
      <xdr:rowOff>0</xdr:rowOff>
    </xdr:to>
    <xdr:sp>
      <xdr:nvSpPr>
        <xdr:cNvPr id="5" name="Line 5"/>
        <xdr:cNvSpPr>
          <a:spLocks/>
        </xdr:cNvSpPr>
      </xdr:nvSpPr>
      <xdr:spPr>
        <a:xfrm flipV="1">
          <a:off x="12382500" y="0"/>
          <a:ext cx="1371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38100</xdr:colOff>
      <xdr:row>0</xdr:row>
      <xdr:rowOff>0</xdr:rowOff>
    </xdr:from>
    <xdr:to>
      <xdr:col>20</xdr:col>
      <xdr:colOff>638175</xdr:colOff>
      <xdr:row>0</xdr:row>
      <xdr:rowOff>0</xdr:rowOff>
    </xdr:to>
    <xdr:sp>
      <xdr:nvSpPr>
        <xdr:cNvPr id="6" name="Line 6"/>
        <xdr:cNvSpPr>
          <a:spLocks/>
        </xdr:cNvSpPr>
      </xdr:nvSpPr>
      <xdr:spPr>
        <a:xfrm flipV="1">
          <a:off x="14697075" y="0"/>
          <a:ext cx="1371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0</xdr:row>
      <xdr:rowOff>0</xdr:rowOff>
    </xdr:from>
    <xdr:to>
      <xdr:col>15</xdr:col>
      <xdr:colOff>647700</xdr:colOff>
      <xdr:row>0</xdr:row>
      <xdr:rowOff>0</xdr:rowOff>
    </xdr:to>
    <xdr:sp>
      <xdr:nvSpPr>
        <xdr:cNvPr id="7" name="Line 7"/>
        <xdr:cNvSpPr>
          <a:spLocks/>
        </xdr:cNvSpPr>
      </xdr:nvSpPr>
      <xdr:spPr>
        <a:xfrm flipV="1">
          <a:off x="6943725" y="0"/>
          <a:ext cx="5276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38100</xdr:colOff>
      <xdr:row>0</xdr:row>
      <xdr:rowOff>0</xdr:rowOff>
    </xdr:from>
    <xdr:to>
      <xdr:col>17</xdr:col>
      <xdr:colOff>638175</xdr:colOff>
      <xdr:row>0</xdr:row>
      <xdr:rowOff>0</xdr:rowOff>
    </xdr:to>
    <xdr:sp>
      <xdr:nvSpPr>
        <xdr:cNvPr id="8" name="Line 8"/>
        <xdr:cNvSpPr>
          <a:spLocks/>
        </xdr:cNvSpPr>
      </xdr:nvSpPr>
      <xdr:spPr>
        <a:xfrm flipV="1">
          <a:off x="12382500" y="0"/>
          <a:ext cx="1371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38100</xdr:colOff>
      <xdr:row>0</xdr:row>
      <xdr:rowOff>0</xdr:rowOff>
    </xdr:from>
    <xdr:to>
      <xdr:col>20</xdr:col>
      <xdr:colOff>638175</xdr:colOff>
      <xdr:row>0</xdr:row>
      <xdr:rowOff>0</xdr:rowOff>
    </xdr:to>
    <xdr:sp>
      <xdr:nvSpPr>
        <xdr:cNvPr id="9" name="Line 9"/>
        <xdr:cNvSpPr>
          <a:spLocks/>
        </xdr:cNvSpPr>
      </xdr:nvSpPr>
      <xdr:spPr>
        <a:xfrm flipV="1">
          <a:off x="14697075" y="0"/>
          <a:ext cx="1371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38100</xdr:colOff>
      <xdr:row>0</xdr:row>
      <xdr:rowOff>0</xdr:rowOff>
    </xdr:from>
    <xdr:to>
      <xdr:col>17</xdr:col>
      <xdr:colOff>638175</xdr:colOff>
      <xdr:row>0</xdr:row>
      <xdr:rowOff>0</xdr:rowOff>
    </xdr:to>
    <xdr:sp>
      <xdr:nvSpPr>
        <xdr:cNvPr id="10" name="Line 10"/>
        <xdr:cNvSpPr>
          <a:spLocks/>
        </xdr:cNvSpPr>
      </xdr:nvSpPr>
      <xdr:spPr>
        <a:xfrm flipV="1">
          <a:off x="12382500" y="0"/>
          <a:ext cx="1371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38100</xdr:colOff>
      <xdr:row>0</xdr:row>
      <xdr:rowOff>0</xdr:rowOff>
    </xdr:from>
    <xdr:to>
      <xdr:col>20</xdr:col>
      <xdr:colOff>638175</xdr:colOff>
      <xdr:row>0</xdr:row>
      <xdr:rowOff>0</xdr:rowOff>
    </xdr:to>
    <xdr:sp>
      <xdr:nvSpPr>
        <xdr:cNvPr id="11" name="Line 11"/>
        <xdr:cNvSpPr>
          <a:spLocks/>
        </xdr:cNvSpPr>
      </xdr:nvSpPr>
      <xdr:spPr>
        <a:xfrm flipV="1">
          <a:off x="14697075" y="0"/>
          <a:ext cx="1371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9525</xdr:colOff>
      <xdr:row>0</xdr:row>
      <xdr:rowOff>0</xdr:rowOff>
    </xdr:from>
    <xdr:to>
      <xdr:col>22</xdr:col>
      <xdr:colOff>0</xdr:colOff>
      <xdr:row>0</xdr:row>
      <xdr:rowOff>0</xdr:rowOff>
    </xdr:to>
    <xdr:sp>
      <xdr:nvSpPr>
        <xdr:cNvPr id="12" name="Line 12"/>
        <xdr:cNvSpPr>
          <a:spLocks/>
        </xdr:cNvSpPr>
      </xdr:nvSpPr>
      <xdr:spPr>
        <a:xfrm flipV="1">
          <a:off x="12353925" y="0"/>
          <a:ext cx="4619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9525</xdr:colOff>
      <xdr:row>5</xdr:row>
      <xdr:rowOff>0</xdr:rowOff>
    </xdr:from>
    <xdr:to>
      <xdr:col>19</xdr:col>
      <xdr:colOff>0</xdr:colOff>
      <xdr:row>11</xdr:row>
      <xdr:rowOff>266700</xdr:rowOff>
    </xdr:to>
    <xdr:sp>
      <xdr:nvSpPr>
        <xdr:cNvPr id="13" name="Line 13"/>
        <xdr:cNvSpPr>
          <a:spLocks/>
        </xdr:cNvSpPr>
      </xdr:nvSpPr>
      <xdr:spPr>
        <a:xfrm flipV="1">
          <a:off x="12353925" y="971550"/>
          <a:ext cx="2305050" cy="2038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28575</xdr:colOff>
      <xdr:row>5</xdr:row>
      <xdr:rowOff>0</xdr:rowOff>
    </xdr:from>
    <xdr:to>
      <xdr:col>21</xdr:col>
      <xdr:colOff>638175</xdr:colOff>
      <xdr:row>11</xdr:row>
      <xdr:rowOff>247650</xdr:rowOff>
    </xdr:to>
    <xdr:sp>
      <xdr:nvSpPr>
        <xdr:cNvPr id="14" name="Line 14"/>
        <xdr:cNvSpPr>
          <a:spLocks/>
        </xdr:cNvSpPr>
      </xdr:nvSpPr>
      <xdr:spPr>
        <a:xfrm flipV="1">
          <a:off x="14687550" y="971550"/>
          <a:ext cx="2152650" cy="2019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9525</xdr:colOff>
      <xdr:row>16</xdr:row>
      <xdr:rowOff>0</xdr:rowOff>
    </xdr:from>
    <xdr:to>
      <xdr:col>19</xdr:col>
      <xdr:colOff>0</xdr:colOff>
      <xdr:row>22</xdr:row>
      <xdr:rowOff>266700</xdr:rowOff>
    </xdr:to>
    <xdr:sp>
      <xdr:nvSpPr>
        <xdr:cNvPr id="15" name="Line 15"/>
        <xdr:cNvSpPr>
          <a:spLocks/>
        </xdr:cNvSpPr>
      </xdr:nvSpPr>
      <xdr:spPr>
        <a:xfrm flipV="1">
          <a:off x="12353925" y="4457700"/>
          <a:ext cx="2305050" cy="2038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9525</xdr:colOff>
      <xdr:row>16</xdr:row>
      <xdr:rowOff>28575</xdr:rowOff>
    </xdr:from>
    <xdr:to>
      <xdr:col>21</xdr:col>
      <xdr:colOff>647700</xdr:colOff>
      <xdr:row>22</xdr:row>
      <xdr:rowOff>266700</xdr:rowOff>
    </xdr:to>
    <xdr:sp>
      <xdr:nvSpPr>
        <xdr:cNvPr id="16" name="Line 16"/>
        <xdr:cNvSpPr>
          <a:spLocks/>
        </xdr:cNvSpPr>
      </xdr:nvSpPr>
      <xdr:spPr>
        <a:xfrm flipV="1">
          <a:off x="14668500" y="4486275"/>
          <a:ext cx="2181225" cy="2009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28</xdr:row>
      <xdr:rowOff>0</xdr:rowOff>
    </xdr:from>
    <xdr:to>
      <xdr:col>18</xdr:col>
      <xdr:colOff>638175</xdr:colOff>
      <xdr:row>33</xdr:row>
      <xdr:rowOff>257175</xdr:rowOff>
    </xdr:to>
    <xdr:sp>
      <xdr:nvSpPr>
        <xdr:cNvPr id="17" name="Line 17"/>
        <xdr:cNvSpPr>
          <a:spLocks/>
        </xdr:cNvSpPr>
      </xdr:nvSpPr>
      <xdr:spPr>
        <a:xfrm flipV="1">
          <a:off x="12344400" y="8239125"/>
          <a:ext cx="2181225" cy="17335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9525</xdr:colOff>
      <xdr:row>28</xdr:row>
      <xdr:rowOff>9525</xdr:rowOff>
    </xdr:from>
    <xdr:to>
      <xdr:col>21</xdr:col>
      <xdr:colOff>638175</xdr:colOff>
      <xdr:row>33</xdr:row>
      <xdr:rowOff>257175</xdr:rowOff>
    </xdr:to>
    <xdr:sp>
      <xdr:nvSpPr>
        <xdr:cNvPr id="18" name="Line 18"/>
        <xdr:cNvSpPr>
          <a:spLocks/>
        </xdr:cNvSpPr>
      </xdr:nvSpPr>
      <xdr:spPr>
        <a:xfrm flipV="1">
          <a:off x="14668500" y="8248650"/>
          <a:ext cx="2171700" cy="17240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38100</xdr:colOff>
      <xdr:row>17</xdr:row>
      <xdr:rowOff>38100</xdr:rowOff>
    </xdr:from>
    <xdr:to>
      <xdr:col>17</xdr:col>
      <xdr:colOff>638175</xdr:colOff>
      <xdr:row>17</xdr:row>
      <xdr:rowOff>266700</xdr:rowOff>
    </xdr:to>
    <xdr:sp>
      <xdr:nvSpPr>
        <xdr:cNvPr id="1" name="Line 2"/>
        <xdr:cNvSpPr>
          <a:spLocks/>
        </xdr:cNvSpPr>
      </xdr:nvSpPr>
      <xdr:spPr>
        <a:xfrm flipV="1">
          <a:off x="12382500" y="4705350"/>
          <a:ext cx="1371600" cy="2286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17</xdr:row>
      <xdr:rowOff>28575</xdr:rowOff>
    </xdr:from>
    <xdr:to>
      <xdr:col>20</xdr:col>
      <xdr:colOff>647700</xdr:colOff>
      <xdr:row>17</xdr:row>
      <xdr:rowOff>257175</xdr:rowOff>
    </xdr:to>
    <xdr:sp>
      <xdr:nvSpPr>
        <xdr:cNvPr id="2" name="Line 3"/>
        <xdr:cNvSpPr>
          <a:spLocks/>
        </xdr:cNvSpPr>
      </xdr:nvSpPr>
      <xdr:spPr>
        <a:xfrm flipV="1">
          <a:off x="14658975" y="4695825"/>
          <a:ext cx="1419225" cy="2286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9525</xdr:colOff>
      <xdr:row>18</xdr:row>
      <xdr:rowOff>9525</xdr:rowOff>
    </xdr:from>
    <xdr:to>
      <xdr:col>21</xdr:col>
      <xdr:colOff>647700</xdr:colOff>
      <xdr:row>18</xdr:row>
      <xdr:rowOff>276225</xdr:rowOff>
    </xdr:to>
    <xdr:sp>
      <xdr:nvSpPr>
        <xdr:cNvPr id="3" name="Line 4"/>
        <xdr:cNvSpPr>
          <a:spLocks/>
        </xdr:cNvSpPr>
      </xdr:nvSpPr>
      <xdr:spPr>
        <a:xfrm flipV="1">
          <a:off x="12353925" y="4972050"/>
          <a:ext cx="4495800" cy="2667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38100</xdr:colOff>
      <xdr:row>19</xdr:row>
      <xdr:rowOff>38100</xdr:rowOff>
    </xdr:from>
    <xdr:to>
      <xdr:col>17</xdr:col>
      <xdr:colOff>638175</xdr:colOff>
      <xdr:row>19</xdr:row>
      <xdr:rowOff>266700</xdr:rowOff>
    </xdr:to>
    <xdr:sp>
      <xdr:nvSpPr>
        <xdr:cNvPr id="4" name="Line 5"/>
        <xdr:cNvSpPr>
          <a:spLocks/>
        </xdr:cNvSpPr>
      </xdr:nvSpPr>
      <xdr:spPr>
        <a:xfrm flipV="1">
          <a:off x="12382500" y="5295900"/>
          <a:ext cx="1371600" cy="2286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38100</xdr:colOff>
      <xdr:row>19</xdr:row>
      <xdr:rowOff>38100</xdr:rowOff>
    </xdr:from>
    <xdr:to>
      <xdr:col>20</xdr:col>
      <xdr:colOff>638175</xdr:colOff>
      <xdr:row>19</xdr:row>
      <xdr:rowOff>266700</xdr:rowOff>
    </xdr:to>
    <xdr:sp>
      <xdr:nvSpPr>
        <xdr:cNvPr id="5" name="Line 6"/>
        <xdr:cNvSpPr>
          <a:spLocks/>
        </xdr:cNvSpPr>
      </xdr:nvSpPr>
      <xdr:spPr>
        <a:xfrm flipV="1">
          <a:off x="14697075" y="5295900"/>
          <a:ext cx="1371600" cy="2286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38100</xdr:colOff>
      <xdr:row>35</xdr:row>
      <xdr:rowOff>38100</xdr:rowOff>
    </xdr:from>
    <xdr:to>
      <xdr:col>17</xdr:col>
      <xdr:colOff>638175</xdr:colOff>
      <xdr:row>35</xdr:row>
      <xdr:rowOff>266700</xdr:rowOff>
    </xdr:to>
    <xdr:sp>
      <xdr:nvSpPr>
        <xdr:cNvPr id="6" name="Line 8"/>
        <xdr:cNvSpPr>
          <a:spLocks/>
        </xdr:cNvSpPr>
      </xdr:nvSpPr>
      <xdr:spPr>
        <a:xfrm flipV="1">
          <a:off x="12382500" y="10086975"/>
          <a:ext cx="1371600" cy="2286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38100</xdr:colOff>
      <xdr:row>35</xdr:row>
      <xdr:rowOff>38100</xdr:rowOff>
    </xdr:from>
    <xdr:to>
      <xdr:col>20</xdr:col>
      <xdr:colOff>638175</xdr:colOff>
      <xdr:row>35</xdr:row>
      <xdr:rowOff>266700</xdr:rowOff>
    </xdr:to>
    <xdr:sp>
      <xdr:nvSpPr>
        <xdr:cNvPr id="7" name="Line 9"/>
        <xdr:cNvSpPr>
          <a:spLocks/>
        </xdr:cNvSpPr>
      </xdr:nvSpPr>
      <xdr:spPr>
        <a:xfrm flipV="1">
          <a:off x="14697075" y="10086975"/>
          <a:ext cx="1371600" cy="2286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38100</xdr:colOff>
      <xdr:row>37</xdr:row>
      <xdr:rowOff>38100</xdr:rowOff>
    </xdr:from>
    <xdr:to>
      <xdr:col>17</xdr:col>
      <xdr:colOff>638175</xdr:colOff>
      <xdr:row>37</xdr:row>
      <xdr:rowOff>266700</xdr:rowOff>
    </xdr:to>
    <xdr:sp>
      <xdr:nvSpPr>
        <xdr:cNvPr id="8" name="Line 10"/>
        <xdr:cNvSpPr>
          <a:spLocks/>
        </xdr:cNvSpPr>
      </xdr:nvSpPr>
      <xdr:spPr>
        <a:xfrm flipV="1">
          <a:off x="12382500" y="10677525"/>
          <a:ext cx="1371600" cy="2286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38100</xdr:colOff>
      <xdr:row>37</xdr:row>
      <xdr:rowOff>38100</xdr:rowOff>
    </xdr:from>
    <xdr:to>
      <xdr:col>20</xdr:col>
      <xdr:colOff>638175</xdr:colOff>
      <xdr:row>37</xdr:row>
      <xdr:rowOff>266700</xdr:rowOff>
    </xdr:to>
    <xdr:sp>
      <xdr:nvSpPr>
        <xdr:cNvPr id="9" name="Line 11"/>
        <xdr:cNvSpPr>
          <a:spLocks/>
        </xdr:cNvSpPr>
      </xdr:nvSpPr>
      <xdr:spPr>
        <a:xfrm flipV="1">
          <a:off x="14697075" y="10677525"/>
          <a:ext cx="1371600" cy="2286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9525</xdr:colOff>
      <xdr:row>36</xdr:row>
      <xdr:rowOff>28575</xdr:rowOff>
    </xdr:from>
    <xdr:to>
      <xdr:col>22</xdr:col>
      <xdr:colOff>0</xdr:colOff>
      <xdr:row>37</xdr:row>
      <xdr:rowOff>9525</xdr:rowOff>
    </xdr:to>
    <xdr:sp>
      <xdr:nvSpPr>
        <xdr:cNvPr id="10" name="Line 12"/>
        <xdr:cNvSpPr>
          <a:spLocks/>
        </xdr:cNvSpPr>
      </xdr:nvSpPr>
      <xdr:spPr>
        <a:xfrm flipV="1">
          <a:off x="12353925" y="10372725"/>
          <a:ext cx="4619625" cy="2762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38100</xdr:colOff>
      <xdr:row>17</xdr:row>
      <xdr:rowOff>38100</xdr:rowOff>
    </xdr:from>
    <xdr:to>
      <xdr:col>17</xdr:col>
      <xdr:colOff>638175</xdr:colOff>
      <xdr:row>17</xdr:row>
      <xdr:rowOff>266700</xdr:rowOff>
    </xdr:to>
    <xdr:sp>
      <xdr:nvSpPr>
        <xdr:cNvPr id="1" name="Line 1"/>
        <xdr:cNvSpPr>
          <a:spLocks/>
        </xdr:cNvSpPr>
      </xdr:nvSpPr>
      <xdr:spPr>
        <a:xfrm flipV="1">
          <a:off x="12382500" y="4705350"/>
          <a:ext cx="1371600" cy="2286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17</xdr:row>
      <xdr:rowOff>28575</xdr:rowOff>
    </xdr:from>
    <xdr:to>
      <xdr:col>20</xdr:col>
      <xdr:colOff>647700</xdr:colOff>
      <xdr:row>17</xdr:row>
      <xdr:rowOff>257175</xdr:rowOff>
    </xdr:to>
    <xdr:sp>
      <xdr:nvSpPr>
        <xdr:cNvPr id="2" name="Line 2"/>
        <xdr:cNvSpPr>
          <a:spLocks/>
        </xdr:cNvSpPr>
      </xdr:nvSpPr>
      <xdr:spPr>
        <a:xfrm flipV="1">
          <a:off x="14658975" y="4695825"/>
          <a:ext cx="1419225" cy="2286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9525</xdr:colOff>
      <xdr:row>18</xdr:row>
      <xdr:rowOff>9525</xdr:rowOff>
    </xdr:from>
    <xdr:to>
      <xdr:col>21</xdr:col>
      <xdr:colOff>647700</xdr:colOff>
      <xdr:row>18</xdr:row>
      <xdr:rowOff>276225</xdr:rowOff>
    </xdr:to>
    <xdr:sp>
      <xdr:nvSpPr>
        <xdr:cNvPr id="3" name="Line 3"/>
        <xdr:cNvSpPr>
          <a:spLocks/>
        </xdr:cNvSpPr>
      </xdr:nvSpPr>
      <xdr:spPr>
        <a:xfrm flipV="1">
          <a:off x="12353925" y="4972050"/>
          <a:ext cx="4495800" cy="2667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38100</xdr:colOff>
      <xdr:row>19</xdr:row>
      <xdr:rowOff>38100</xdr:rowOff>
    </xdr:from>
    <xdr:to>
      <xdr:col>17</xdr:col>
      <xdr:colOff>638175</xdr:colOff>
      <xdr:row>19</xdr:row>
      <xdr:rowOff>266700</xdr:rowOff>
    </xdr:to>
    <xdr:sp>
      <xdr:nvSpPr>
        <xdr:cNvPr id="4" name="Line 4"/>
        <xdr:cNvSpPr>
          <a:spLocks/>
        </xdr:cNvSpPr>
      </xdr:nvSpPr>
      <xdr:spPr>
        <a:xfrm flipV="1">
          <a:off x="12382500" y="5295900"/>
          <a:ext cx="1371600" cy="2286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38100</xdr:colOff>
      <xdr:row>19</xdr:row>
      <xdr:rowOff>38100</xdr:rowOff>
    </xdr:from>
    <xdr:to>
      <xdr:col>20</xdr:col>
      <xdr:colOff>638175</xdr:colOff>
      <xdr:row>19</xdr:row>
      <xdr:rowOff>266700</xdr:rowOff>
    </xdr:to>
    <xdr:sp>
      <xdr:nvSpPr>
        <xdr:cNvPr id="5" name="Line 5"/>
        <xdr:cNvSpPr>
          <a:spLocks/>
        </xdr:cNvSpPr>
      </xdr:nvSpPr>
      <xdr:spPr>
        <a:xfrm flipV="1">
          <a:off x="14697075" y="5295900"/>
          <a:ext cx="1371600" cy="2286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38100</xdr:colOff>
      <xdr:row>35</xdr:row>
      <xdr:rowOff>38100</xdr:rowOff>
    </xdr:from>
    <xdr:to>
      <xdr:col>17</xdr:col>
      <xdr:colOff>638175</xdr:colOff>
      <xdr:row>35</xdr:row>
      <xdr:rowOff>266700</xdr:rowOff>
    </xdr:to>
    <xdr:sp>
      <xdr:nvSpPr>
        <xdr:cNvPr id="6" name="Line 6"/>
        <xdr:cNvSpPr>
          <a:spLocks/>
        </xdr:cNvSpPr>
      </xdr:nvSpPr>
      <xdr:spPr>
        <a:xfrm flipV="1">
          <a:off x="12382500" y="10086975"/>
          <a:ext cx="1371600" cy="2286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38100</xdr:colOff>
      <xdr:row>35</xdr:row>
      <xdr:rowOff>38100</xdr:rowOff>
    </xdr:from>
    <xdr:to>
      <xdr:col>20</xdr:col>
      <xdr:colOff>638175</xdr:colOff>
      <xdr:row>35</xdr:row>
      <xdr:rowOff>266700</xdr:rowOff>
    </xdr:to>
    <xdr:sp>
      <xdr:nvSpPr>
        <xdr:cNvPr id="7" name="Line 7"/>
        <xdr:cNvSpPr>
          <a:spLocks/>
        </xdr:cNvSpPr>
      </xdr:nvSpPr>
      <xdr:spPr>
        <a:xfrm flipV="1">
          <a:off x="14697075" y="10086975"/>
          <a:ext cx="1371600" cy="2286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38100</xdr:colOff>
      <xdr:row>37</xdr:row>
      <xdr:rowOff>38100</xdr:rowOff>
    </xdr:from>
    <xdr:to>
      <xdr:col>17</xdr:col>
      <xdr:colOff>638175</xdr:colOff>
      <xdr:row>37</xdr:row>
      <xdr:rowOff>266700</xdr:rowOff>
    </xdr:to>
    <xdr:sp>
      <xdr:nvSpPr>
        <xdr:cNvPr id="8" name="Line 8"/>
        <xdr:cNvSpPr>
          <a:spLocks/>
        </xdr:cNvSpPr>
      </xdr:nvSpPr>
      <xdr:spPr>
        <a:xfrm flipV="1">
          <a:off x="12382500" y="10677525"/>
          <a:ext cx="1371600" cy="2286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38100</xdr:colOff>
      <xdr:row>37</xdr:row>
      <xdr:rowOff>38100</xdr:rowOff>
    </xdr:from>
    <xdr:to>
      <xdr:col>20</xdr:col>
      <xdr:colOff>638175</xdr:colOff>
      <xdr:row>37</xdr:row>
      <xdr:rowOff>266700</xdr:rowOff>
    </xdr:to>
    <xdr:sp>
      <xdr:nvSpPr>
        <xdr:cNvPr id="9" name="Line 9"/>
        <xdr:cNvSpPr>
          <a:spLocks/>
        </xdr:cNvSpPr>
      </xdr:nvSpPr>
      <xdr:spPr>
        <a:xfrm flipV="1">
          <a:off x="14697075" y="10677525"/>
          <a:ext cx="1371600" cy="2286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9525</xdr:colOff>
      <xdr:row>36</xdr:row>
      <xdr:rowOff>28575</xdr:rowOff>
    </xdr:from>
    <xdr:to>
      <xdr:col>22</xdr:col>
      <xdr:colOff>0</xdr:colOff>
      <xdr:row>37</xdr:row>
      <xdr:rowOff>9525</xdr:rowOff>
    </xdr:to>
    <xdr:sp>
      <xdr:nvSpPr>
        <xdr:cNvPr id="10" name="Line 10"/>
        <xdr:cNvSpPr>
          <a:spLocks/>
        </xdr:cNvSpPr>
      </xdr:nvSpPr>
      <xdr:spPr>
        <a:xfrm flipV="1">
          <a:off x="12353925" y="10372725"/>
          <a:ext cx="4619625" cy="2762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38100</xdr:colOff>
      <xdr:row>17</xdr:row>
      <xdr:rowOff>38100</xdr:rowOff>
    </xdr:from>
    <xdr:to>
      <xdr:col>17</xdr:col>
      <xdr:colOff>638175</xdr:colOff>
      <xdr:row>17</xdr:row>
      <xdr:rowOff>266700</xdr:rowOff>
    </xdr:to>
    <xdr:sp>
      <xdr:nvSpPr>
        <xdr:cNvPr id="1" name="Line 1"/>
        <xdr:cNvSpPr>
          <a:spLocks/>
        </xdr:cNvSpPr>
      </xdr:nvSpPr>
      <xdr:spPr>
        <a:xfrm flipV="1">
          <a:off x="12382500" y="4695825"/>
          <a:ext cx="1371600" cy="2286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17</xdr:row>
      <xdr:rowOff>28575</xdr:rowOff>
    </xdr:from>
    <xdr:to>
      <xdr:col>20</xdr:col>
      <xdr:colOff>647700</xdr:colOff>
      <xdr:row>17</xdr:row>
      <xdr:rowOff>257175</xdr:rowOff>
    </xdr:to>
    <xdr:sp>
      <xdr:nvSpPr>
        <xdr:cNvPr id="2" name="Line 2"/>
        <xdr:cNvSpPr>
          <a:spLocks/>
        </xdr:cNvSpPr>
      </xdr:nvSpPr>
      <xdr:spPr>
        <a:xfrm flipV="1">
          <a:off x="14658975" y="4686300"/>
          <a:ext cx="1419225" cy="2286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9525</xdr:colOff>
      <xdr:row>18</xdr:row>
      <xdr:rowOff>9525</xdr:rowOff>
    </xdr:from>
    <xdr:to>
      <xdr:col>21</xdr:col>
      <xdr:colOff>647700</xdr:colOff>
      <xdr:row>18</xdr:row>
      <xdr:rowOff>276225</xdr:rowOff>
    </xdr:to>
    <xdr:sp>
      <xdr:nvSpPr>
        <xdr:cNvPr id="3" name="Line 3"/>
        <xdr:cNvSpPr>
          <a:spLocks/>
        </xdr:cNvSpPr>
      </xdr:nvSpPr>
      <xdr:spPr>
        <a:xfrm flipV="1">
          <a:off x="12353925" y="4962525"/>
          <a:ext cx="4495800" cy="2667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38100</xdr:colOff>
      <xdr:row>19</xdr:row>
      <xdr:rowOff>38100</xdr:rowOff>
    </xdr:from>
    <xdr:to>
      <xdr:col>17</xdr:col>
      <xdr:colOff>638175</xdr:colOff>
      <xdr:row>19</xdr:row>
      <xdr:rowOff>266700</xdr:rowOff>
    </xdr:to>
    <xdr:sp>
      <xdr:nvSpPr>
        <xdr:cNvPr id="4" name="Line 4"/>
        <xdr:cNvSpPr>
          <a:spLocks/>
        </xdr:cNvSpPr>
      </xdr:nvSpPr>
      <xdr:spPr>
        <a:xfrm flipV="1">
          <a:off x="12382500" y="5286375"/>
          <a:ext cx="1371600" cy="2286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38100</xdr:colOff>
      <xdr:row>19</xdr:row>
      <xdr:rowOff>38100</xdr:rowOff>
    </xdr:from>
    <xdr:to>
      <xdr:col>20</xdr:col>
      <xdr:colOff>638175</xdr:colOff>
      <xdr:row>19</xdr:row>
      <xdr:rowOff>266700</xdr:rowOff>
    </xdr:to>
    <xdr:sp>
      <xdr:nvSpPr>
        <xdr:cNvPr id="5" name="Line 5"/>
        <xdr:cNvSpPr>
          <a:spLocks/>
        </xdr:cNvSpPr>
      </xdr:nvSpPr>
      <xdr:spPr>
        <a:xfrm flipV="1">
          <a:off x="14697075" y="5286375"/>
          <a:ext cx="1371600" cy="2286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38100</xdr:colOff>
      <xdr:row>35</xdr:row>
      <xdr:rowOff>38100</xdr:rowOff>
    </xdr:from>
    <xdr:to>
      <xdr:col>17</xdr:col>
      <xdr:colOff>638175</xdr:colOff>
      <xdr:row>35</xdr:row>
      <xdr:rowOff>266700</xdr:rowOff>
    </xdr:to>
    <xdr:sp>
      <xdr:nvSpPr>
        <xdr:cNvPr id="6" name="Line 6"/>
        <xdr:cNvSpPr>
          <a:spLocks/>
        </xdr:cNvSpPr>
      </xdr:nvSpPr>
      <xdr:spPr>
        <a:xfrm flipV="1">
          <a:off x="12382500" y="10077450"/>
          <a:ext cx="1371600" cy="2286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38100</xdr:colOff>
      <xdr:row>35</xdr:row>
      <xdr:rowOff>38100</xdr:rowOff>
    </xdr:from>
    <xdr:to>
      <xdr:col>20</xdr:col>
      <xdr:colOff>638175</xdr:colOff>
      <xdr:row>35</xdr:row>
      <xdr:rowOff>266700</xdr:rowOff>
    </xdr:to>
    <xdr:sp>
      <xdr:nvSpPr>
        <xdr:cNvPr id="7" name="Line 7"/>
        <xdr:cNvSpPr>
          <a:spLocks/>
        </xdr:cNvSpPr>
      </xdr:nvSpPr>
      <xdr:spPr>
        <a:xfrm flipV="1">
          <a:off x="14697075" y="10077450"/>
          <a:ext cx="1371600" cy="2286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38100</xdr:colOff>
      <xdr:row>37</xdr:row>
      <xdr:rowOff>38100</xdr:rowOff>
    </xdr:from>
    <xdr:to>
      <xdr:col>17</xdr:col>
      <xdr:colOff>638175</xdr:colOff>
      <xdr:row>37</xdr:row>
      <xdr:rowOff>266700</xdr:rowOff>
    </xdr:to>
    <xdr:sp>
      <xdr:nvSpPr>
        <xdr:cNvPr id="8" name="Line 8"/>
        <xdr:cNvSpPr>
          <a:spLocks/>
        </xdr:cNvSpPr>
      </xdr:nvSpPr>
      <xdr:spPr>
        <a:xfrm flipV="1">
          <a:off x="12382500" y="10668000"/>
          <a:ext cx="1371600" cy="2286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38100</xdr:colOff>
      <xdr:row>37</xdr:row>
      <xdr:rowOff>38100</xdr:rowOff>
    </xdr:from>
    <xdr:to>
      <xdr:col>20</xdr:col>
      <xdr:colOff>638175</xdr:colOff>
      <xdr:row>37</xdr:row>
      <xdr:rowOff>266700</xdr:rowOff>
    </xdr:to>
    <xdr:sp>
      <xdr:nvSpPr>
        <xdr:cNvPr id="9" name="Line 9"/>
        <xdr:cNvSpPr>
          <a:spLocks/>
        </xdr:cNvSpPr>
      </xdr:nvSpPr>
      <xdr:spPr>
        <a:xfrm flipV="1">
          <a:off x="14697075" y="10668000"/>
          <a:ext cx="1371600" cy="2286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9525</xdr:colOff>
      <xdr:row>36</xdr:row>
      <xdr:rowOff>28575</xdr:rowOff>
    </xdr:from>
    <xdr:to>
      <xdr:col>22</xdr:col>
      <xdr:colOff>0</xdr:colOff>
      <xdr:row>37</xdr:row>
      <xdr:rowOff>9525</xdr:rowOff>
    </xdr:to>
    <xdr:sp>
      <xdr:nvSpPr>
        <xdr:cNvPr id="10" name="Line 10"/>
        <xdr:cNvSpPr>
          <a:spLocks/>
        </xdr:cNvSpPr>
      </xdr:nvSpPr>
      <xdr:spPr>
        <a:xfrm flipV="1">
          <a:off x="12353925" y="10363200"/>
          <a:ext cx="4619625" cy="2762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38100</xdr:colOff>
      <xdr:row>17</xdr:row>
      <xdr:rowOff>38100</xdr:rowOff>
    </xdr:from>
    <xdr:to>
      <xdr:col>17</xdr:col>
      <xdr:colOff>638175</xdr:colOff>
      <xdr:row>17</xdr:row>
      <xdr:rowOff>266700</xdr:rowOff>
    </xdr:to>
    <xdr:sp>
      <xdr:nvSpPr>
        <xdr:cNvPr id="1" name="Line 1"/>
        <xdr:cNvSpPr>
          <a:spLocks/>
        </xdr:cNvSpPr>
      </xdr:nvSpPr>
      <xdr:spPr>
        <a:xfrm flipV="1">
          <a:off x="12382500" y="4695825"/>
          <a:ext cx="1371600" cy="2286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17</xdr:row>
      <xdr:rowOff>28575</xdr:rowOff>
    </xdr:from>
    <xdr:to>
      <xdr:col>20</xdr:col>
      <xdr:colOff>647700</xdr:colOff>
      <xdr:row>17</xdr:row>
      <xdr:rowOff>257175</xdr:rowOff>
    </xdr:to>
    <xdr:sp>
      <xdr:nvSpPr>
        <xdr:cNvPr id="2" name="Line 2"/>
        <xdr:cNvSpPr>
          <a:spLocks/>
        </xdr:cNvSpPr>
      </xdr:nvSpPr>
      <xdr:spPr>
        <a:xfrm flipV="1">
          <a:off x="14658975" y="4686300"/>
          <a:ext cx="1419225" cy="2286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9525</xdr:colOff>
      <xdr:row>18</xdr:row>
      <xdr:rowOff>9525</xdr:rowOff>
    </xdr:from>
    <xdr:to>
      <xdr:col>21</xdr:col>
      <xdr:colOff>647700</xdr:colOff>
      <xdr:row>18</xdr:row>
      <xdr:rowOff>276225</xdr:rowOff>
    </xdr:to>
    <xdr:sp>
      <xdr:nvSpPr>
        <xdr:cNvPr id="3" name="Line 3"/>
        <xdr:cNvSpPr>
          <a:spLocks/>
        </xdr:cNvSpPr>
      </xdr:nvSpPr>
      <xdr:spPr>
        <a:xfrm flipV="1">
          <a:off x="12353925" y="4962525"/>
          <a:ext cx="4495800" cy="2667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38100</xdr:colOff>
      <xdr:row>19</xdr:row>
      <xdr:rowOff>38100</xdr:rowOff>
    </xdr:from>
    <xdr:to>
      <xdr:col>17</xdr:col>
      <xdr:colOff>638175</xdr:colOff>
      <xdr:row>19</xdr:row>
      <xdr:rowOff>266700</xdr:rowOff>
    </xdr:to>
    <xdr:sp>
      <xdr:nvSpPr>
        <xdr:cNvPr id="4" name="Line 4"/>
        <xdr:cNvSpPr>
          <a:spLocks/>
        </xdr:cNvSpPr>
      </xdr:nvSpPr>
      <xdr:spPr>
        <a:xfrm flipV="1">
          <a:off x="12382500" y="5286375"/>
          <a:ext cx="1371600" cy="2286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38100</xdr:colOff>
      <xdr:row>19</xdr:row>
      <xdr:rowOff>38100</xdr:rowOff>
    </xdr:from>
    <xdr:to>
      <xdr:col>20</xdr:col>
      <xdr:colOff>638175</xdr:colOff>
      <xdr:row>19</xdr:row>
      <xdr:rowOff>266700</xdr:rowOff>
    </xdr:to>
    <xdr:sp>
      <xdr:nvSpPr>
        <xdr:cNvPr id="5" name="Line 5"/>
        <xdr:cNvSpPr>
          <a:spLocks/>
        </xdr:cNvSpPr>
      </xdr:nvSpPr>
      <xdr:spPr>
        <a:xfrm flipV="1">
          <a:off x="14697075" y="5286375"/>
          <a:ext cx="1371600" cy="2286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38100</xdr:colOff>
      <xdr:row>35</xdr:row>
      <xdr:rowOff>38100</xdr:rowOff>
    </xdr:from>
    <xdr:to>
      <xdr:col>17</xdr:col>
      <xdr:colOff>638175</xdr:colOff>
      <xdr:row>35</xdr:row>
      <xdr:rowOff>266700</xdr:rowOff>
    </xdr:to>
    <xdr:sp>
      <xdr:nvSpPr>
        <xdr:cNvPr id="6" name="Line 6"/>
        <xdr:cNvSpPr>
          <a:spLocks/>
        </xdr:cNvSpPr>
      </xdr:nvSpPr>
      <xdr:spPr>
        <a:xfrm flipV="1">
          <a:off x="12382500" y="10077450"/>
          <a:ext cx="1371600" cy="2286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38100</xdr:colOff>
      <xdr:row>35</xdr:row>
      <xdr:rowOff>38100</xdr:rowOff>
    </xdr:from>
    <xdr:to>
      <xdr:col>20</xdr:col>
      <xdr:colOff>638175</xdr:colOff>
      <xdr:row>35</xdr:row>
      <xdr:rowOff>266700</xdr:rowOff>
    </xdr:to>
    <xdr:sp>
      <xdr:nvSpPr>
        <xdr:cNvPr id="7" name="Line 7"/>
        <xdr:cNvSpPr>
          <a:spLocks/>
        </xdr:cNvSpPr>
      </xdr:nvSpPr>
      <xdr:spPr>
        <a:xfrm flipV="1">
          <a:off x="14697075" y="10077450"/>
          <a:ext cx="1371600" cy="2286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38100</xdr:colOff>
      <xdr:row>37</xdr:row>
      <xdr:rowOff>38100</xdr:rowOff>
    </xdr:from>
    <xdr:to>
      <xdr:col>17</xdr:col>
      <xdr:colOff>638175</xdr:colOff>
      <xdr:row>37</xdr:row>
      <xdr:rowOff>266700</xdr:rowOff>
    </xdr:to>
    <xdr:sp>
      <xdr:nvSpPr>
        <xdr:cNvPr id="8" name="Line 8"/>
        <xdr:cNvSpPr>
          <a:spLocks/>
        </xdr:cNvSpPr>
      </xdr:nvSpPr>
      <xdr:spPr>
        <a:xfrm flipV="1">
          <a:off x="12382500" y="10668000"/>
          <a:ext cx="1371600" cy="2286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38100</xdr:colOff>
      <xdr:row>37</xdr:row>
      <xdr:rowOff>38100</xdr:rowOff>
    </xdr:from>
    <xdr:to>
      <xdr:col>20</xdr:col>
      <xdr:colOff>638175</xdr:colOff>
      <xdr:row>37</xdr:row>
      <xdr:rowOff>266700</xdr:rowOff>
    </xdr:to>
    <xdr:sp>
      <xdr:nvSpPr>
        <xdr:cNvPr id="9" name="Line 9"/>
        <xdr:cNvSpPr>
          <a:spLocks/>
        </xdr:cNvSpPr>
      </xdr:nvSpPr>
      <xdr:spPr>
        <a:xfrm flipV="1">
          <a:off x="14697075" y="10668000"/>
          <a:ext cx="1371600" cy="2286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9525</xdr:colOff>
      <xdr:row>36</xdr:row>
      <xdr:rowOff>28575</xdr:rowOff>
    </xdr:from>
    <xdr:to>
      <xdr:col>22</xdr:col>
      <xdr:colOff>0</xdr:colOff>
      <xdr:row>37</xdr:row>
      <xdr:rowOff>9525</xdr:rowOff>
    </xdr:to>
    <xdr:sp>
      <xdr:nvSpPr>
        <xdr:cNvPr id="10" name="Line 10"/>
        <xdr:cNvSpPr>
          <a:spLocks/>
        </xdr:cNvSpPr>
      </xdr:nvSpPr>
      <xdr:spPr>
        <a:xfrm flipV="1">
          <a:off x="12353925" y="10363200"/>
          <a:ext cx="4619625" cy="2762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38100</xdr:colOff>
      <xdr:row>35</xdr:row>
      <xdr:rowOff>38100</xdr:rowOff>
    </xdr:from>
    <xdr:to>
      <xdr:col>17</xdr:col>
      <xdr:colOff>638175</xdr:colOff>
      <xdr:row>35</xdr:row>
      <xdr:rowOff>266700</xdr:rowOff>
    </xdr:to>
    <xdr:sp>
      <xdr:nvSpPr>
        <xdr:cNvPr id="11" name="Line 11"/>
        <xdr:cNvSpPr>
          <a:spLocks/>
        </xdr:cNvSpPr>
      </xdr:nvSpPr>
      <xdr:spPr>
        <a:xfrm flipV="1">
          <a:off x="12382500" y="10077450"/>
          <a:ext cx="1371600" cy="2286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38100</xdr:colOff>
      <xdr:row>35</xdr:row>
      <xdr:rowOff>38100</xdr:rowOff>
    </xdr:from>
    <xdr:to>
      <xdr:col>20</xdr:col>
      <xdr:colOff>638175</xdr:colOff>
      <xdr:row>35</xdr:row>
      <xdr:rowOff>266700</xdr:rowOff>
    </xdr:to>
    <xdr:sp>
      <xdr:nvSpPr>
        <xdr:cNvPr id="12" name="Line 12"/>
        <xdr:cNvSpPr>
          <a:spLocks/>
        </xdr:cNvSpPr>
      </xdr:nvSpPr>
      <xdr:spPr>
        <a:xfrm flipV="1">
          <a:off x="14697075" y="10077450"/>
          <a:ext cx="1371600" cy="2286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38100</xdr:colOff>
      <xdr:row>37</xdr:row>
      <xdr:rowOff>38100</xdr:rowOff>
    </xdr:from>
    <xdr:to>
      <xdr:col>17</xdr:col>
      <xdr:colOff>638175</xdr:colOff>
      <xdr:row>37</xdr:row>
      <xdr:rowOff>266700</xdr:rowOff>
    </xdr:to>
    <xdr:sp>
      <xdr:nvSpPr>
        <xdr:cNvPr id="13" name="Line 13"/>
        <xdr:cNvSpPr>
          <a:spLocks/>
        </xdr:cNvSpPr>
      </xdr:nvSpPr>
      <xdr:spPr>
        <a:xfrm flipV="1">
          <a:off x="12382500" y="10668000"/>
          <a:ext cx="1371600" cy="2286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38100</xdr:colOff>
      <xdr:row>37</xdr:row>
      <xdr:rowOff>38100</xdr:rowOff>
    </xdr:from>
    <xdr:to>
      <xdr:col>20</xdr:col>
      <xdr:colOff>638175</xdr:colOff>
      <xdr:row>37</xdr:row>
      <xdr:rowOff>266700</xdr:rowOff>
    </xdr:to>
    <xdr:sp>
      <xdr:nvSpPr>
        <xdr:cNvPr id="14" name="Line 14"/>
        <xdr:cNvSpPr>
          <a:spLocks/>
        </xdr:cNvSpPr>
      </xdr:nvSpPr>
      <xdr:spPr>
        <a:xfrm flipV="1">
          <a:off x="14697075" y="10668000"/>
          <a:ext cx="1371600" cy="2286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9525</xdr:colOff>
      <xdr:row>36</xdr:row>
      <xdr:rowOff>28575</xdr:rowOff>
    </xdr:from>
    <xdr:to>
      <xdr:col>22</xdr:col>
      <xdr:colOff>0</xdr:colOff>
      <xdr:row>37</xdr:row>
      <xdr:rowOff>9525</xdr:rowOff>
    </xdr:to>
    <xdr:sp>
      <xdr:nvSpPr>
        <xdr:cNvPr id="15" name="Line 15"/>
        <xdr:cNvSpPr>
          <a:spLocks/>
        </xdr:cNvSpPr>
      </xdr:nvSpPr>
      <xdr:spPr>
        <a:xfrm flipV="1">
          <a:off x="12353925" y="10363200"/>
          <a:ext cx="4619625" cy="2762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38100</xdr:colOff>
      <xdr:row>17</xdr:row>
      <xdr:rowOff>38100</xdr:rowOff>
    </xdr:from>
    <xdr:to>
      <xdr:col>17</xdr:col>
      <xdr:colOff>638175</xdr:colOff>
      <xdr:row>17</xdr:row>
      <xdr:rowOff>266700</xdr:rowOff>
    </xdr:to>
    <xdr:sp>
      <xdr:nvSpPr>
        <xdr:cNvPr id="1" name="Line 1"/>
        <xdr:cNvSpPr>
          <a:spLocks/>
        </xdr:cNvSpPr>
      </xdr:nvSpPr>
      <xdr:spPr>
        <a:xfrm flipV="1">
          <a:off x="12382500" y="4695825"/>
          <a:ext cx="1371600" cy="2286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17</xdr:row>
      <xdr:rowOff>28575</xdr:rowOff>
    </xdr:from>
    <xdr:to>
      <xdr:col>20</xdr:col>
      <xdr:colOff>647700</xdr:colOff>
      <xdr:row>17</xdr:row>
      <xdr:rowOff>257175</xdr:rowOff>
    </xdr:to>
    <xdr:sp>
      <xdr:nvSpPr>
        <xdr:cNvPr id="2" name="Line 2"/>
        <xdr:cNvSpPr>
          <a:spLocks/>
        </xdr:cNvSpPr>
      </xdr:nvSpPr>
      <xdr:spPr>
        <a:xfrm flipV="1">
          <a:off x="14658975" y="4686300"/>
          <a:ext cx="1419225" cy="2286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9525</xdr:colOff>
      <xdr:row>18</xdr:row>
      <xdr:rowOff>9525</xdr:rowOff>
    </xdr:from>
    <xdr:to>
      <xdr:col>21</xdr:col>
      <xdr:colOff>647700</xdr:colOff>
      <xdr:row>18</xdr:row>
      <xdr:rowOff>276225</xdr:rowOff>
    </xdr:to>
    <xdr:sp>
      <xdr:nvSpPr>
        <xdr:cNvPr id="3" name="Line 3"/>
        <xdr:cNvSpPr>
          <a:spLocks/>
        </xdr:cNvSpPr>
      </xdr:nvSpPr>
      <xdr:spPr>
        <a:xfrm flipV="1">
          <a:off x="12353925" y="4962525"/>
          <a:ext cx="4495800" cy="2667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38100</xdr:colOff>
      <xdr:row>19</xdr:row>
      <xdr:rowOff>38100</xdr:rowOff>
    </xdr:from>
    <xdr:to>
      <xdr:col>17</xdr:col>
      <xdr:colOff>638175</xdr:colOff>
      <xdr:row>19</xdr:row>
      <xdr:rowOff>266700</xdr:rowOff>
    </xdr:to>
    <xdr:sp>
      <xdr:nvSpPr>
        <xdr:cNvPr id="4" name="Line 4"/>
        <xdr:cNvSpPr>
          <a:spLocks/>
        </xdr:cNvSpPr>
      </xdr:nvSpPr>
      <xdr:spPr>
        <a:xfrm flipV="1">
          <a:off x="12382500" y="5286375"/>
          <a:ext cx="1371600" cy="2286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38100</xdr:colOff>
      <xdr:row>19</xdr:row>
      <xdr:rowOff>38100</xdr:rowOff>
    </xdr:from>
    <xdr:to>
      <xdr:col>20</xdr:col>
      <xdr:colOff>638175</xdr:colOff>
      <xdr:row>19</xdr:row>
      <xdr:rowOff>266700</xdr:rowOff>
    </xdr:to>
    <xdr:sp>
      <xdr:nvSpPr>
        <xdr:cNvPr id="5" name="Line 5"/>
        <xdr:cNvSpPr>
          <a:spLocks/>
        </xdr:cNvSpPr>
      </xdr:nvSpPr>
      <xdr:spPr>
        <a:xfrm flipV="1">
          <a:off x="14697075" y="5286375"/>
          <a:ext cx="1371600" cy="2286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38100</xdr:colOff>
      <xdr:row>35</xdr:row>
      <xdr:rowOff>38100</xdr:rowOff>
    </xdr:from>
    <xdr:to>
      <xdr:col>17</xdr:col>
      <xdr:colOff>638175</xdr:colOff>
      <xdr:row>35</xdr:row>
      <xdr:rowOff>266700</xdr:rowOff>
    </xdr:to>
    <xdr:sp>
      <xdr:nvSpPr>
        <xdr:cNvPr id="6" name="Line 6"/>
        <xdr:cNvSpPr>
          <a:spLocks/>
        </xdr:cNvSpPr>
      </xdr:nvSpPr>
      <xdr:spPr>
        <a:xfrm flipV="1">
          <a:off x="12382500" y="10077450"/>
          <a:ext cx="1371600" cy="2286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38100</xdr:colOff>
      <xdr:row>35</xdr:row>
      <xdr:rowOff>38100</xdr:rowOff>
    </xdr:from>
    <xdr:to>
      <xdr:col>20</xdr:col>
      <xdr:colOff>638175</xdr:colOff>
      <xdr:row>35</xdr:row>
      <xdr:rowOff>266700</xdr:rowOff>
    </xdr:to>
    <xdr:sp>
      <xdr:nvSpPr>
        <xdr:cNvPr id="7" name="Line 7"/>
        <xdr:cNvSpPr>
          <a:spLocks/>
        </xdr:cNvSpPr>
      </xdr:nvSpPr>
      <xdr:spPr>
        <a:xfrm flipV="1">
          <a:off x="14697075" y="10077450"/>
          <a:ext cx="1371600" cy="2286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38100</xdr:colOff>
      <xdr:row>37</xdr:row>
      <xdr:rowOff>38100</xdr:rowOff>
    </xdr:from>
    <xdr:to>
      <xdr:col>17</xdr:col>
      <xdr:colOff>638175</xdr:colOff>
      <xdr:row>37</xdr:row>
      <xdr:rowOff>266700</xdr:rowOff>
    </xdr:to>
    <xdr:sp>
      <xdr:nvSpPr>
        <xdr:cNvPr id="8" name="Line 8"/>
        <xdr:cNvSpPr>
          <a:spLocks/>
        </xdr:cNvSpPr>
      </xdr:nvSpPr>
      <xdr:spPr>
        <a:xfrm flipV="1">
          <a:off x="12382500" y="10668000"/>
          <a:ext cx="1371600" cy="2286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38100</xdr:colOff>
      <xdr:row>37</xdr:row>
      <xdr:rowOff>38100</xdr:rowOff>
    </xdr:from>
    <xdr:to>
      <xdr:col>20</xdr:col>
      <xdr:colOff>638175</xdr:colOff>
      <xdr:row>37</xdr:row>
      <xdr:rowOff>266700</xdr:rowOff>
    </xdr:to>
    <xdr:sp>
      <xdr:nvSpPr>
        <xdr:cNvPr id="9" name="Line 9"/>
        <xdr:cNvSpPr>
          <a:spLocks/>
        </xdr:cNvSpPr>
      </xdr:nvSpPr>
      <xdr:spPr>
        <a:xfrm flipV="1">
          <a:off x="14697075" y="10668000"/>
          <a:ext cx="1371600" cy="2286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9525</xdr:colOff>
      <xdr:row>36</xdr:row>
      <xdr:rowOff>28575</xdr:rowOff>
    </xdr:from>
    <xdr:to>
      <xdr:col>22</xdr:col>
      <xdr:colOff>0</xdr:colOff>
      <xdr:row>37</xdr:row>
      <xdr:rowOff>9525</xdr:rowOff>
    </xdr:to>
    <xdr:sp>
      <xdr:nvSpPr>
        <xdr:cNvPr id="10" name="Line 10"/>
        <xdr:cNvSpPr>
          <a:spLocks/>
        </xdr:cNvSpPr>
      </xdr:nvSpPr>
      <xdr:spPr>
        <a:xfrm flipV="1">
          <a:off x="12353925" y="10363200"/>
          <a:ext cx="4619625" cy="2762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38100</xdr:colOff>
      <xdr:row>17</xdr:row>
      <xdr:rowOff>38100</xdr:rowOff>
    </xdr:from>
    <xdr:to>
      <xdr:col>17</xdr:col>
      <xdr:colOff>638175</xdr:colOff>
      <xdr:row>17</xdr:row>
      <xdr:rowOff>266700</xdr:rowOff>
    </xdr:to>
    <xdr:sp>
      <xdr:nvSpPr>
        <xdr:cNvPr id="1" name="Line 1"/>
        <xdr:cNvSpPr>
          <a:spLocks/>
        </xdr:cNvSpPr>
      </xdr:nvSpPr>
      <xdr:spPr>
        <a:xfrm flipV="1">
          <a:off x="12382500" y="4695825"/>
          <a:ext cx="1371600" cy="2286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17</xdr:row>
      <xdr:rowOff>28575</xdr:rowOff>
    </xdr:from>
    <xdr:to>
      <xdr:col>20</xdr:col>
      <xdr:colOff>647700</xdr:colOff>
      <xdr:row>17</xdr:row>
      <xdr:rowOff>257175</xdr:rowOff>
    </xdr:to>
    <xdr:sp>
      <xdr:nvSpPr>
        <xdr:cNvPr id="2" name="Line 2"/>
        <xdr:cNvSpPr>
          <a:spLocks/>
        </xdr:cNvSpPr>
      </xdr:nvSpPr>
      <xdr:spPr>
        <a:xfrm flipV="1">
          <a:off x="14658975" y="4686300"/>
          <a:ext cx="1419225" cy="2286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9525</xdr:colOff>
      <xdr:row>18</xdr:row>
      <xdr:rowOff>9525</xdr:rowOff>
    </xdr:from>
    <xdr:to>
      <xdr:col>21</xdr:col>
      <xdr:colOff>647700</xdr:colOff>
      <xdr:row>18</xdr:row>
      <xdr:rowOff>276225</xdr:rowOff>
    </xdr:to>
    <xdr:sp>
      <xdr:nvSpPr>
        <xdr:cNvPr id="3" name="Line 3"/>
        <xdr:cNvSpPr>
          <a:spLocks/>
        </xdr:cNvSpPr>
      </xdr:nvSpPr>
      <xdr:spPr>
        <a:xfrm flipV="1">
          <a:off x="12353925" y="4962525"/>
          <a:ext cx="4495800" cy="2667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38100</xdr:colOff>
      <xdr:row>19</xdr:row>
      <xdr:rowOff>38100</xdr:rowOff>
    </xdr:from>
    <xdr:to>
      <xdr:col>17</xdr:col>
      <xdr:colOff>638175</xdr:colOff>
      <xdr:row>19</xdr:row>
      <xdr:rowOff>266700</xdr:rowOff>
    </xdr:to>
    <xdr:sp>
      <xdr:nvSpPr>
        <xdr:cNvPr id="4" name="Line 4"/>
        <xdr:cNvSpPr>
          <a:spLocks/>
        </xdr:cNvSpPr>
      </xdr:nvSpPr>
      <xdr:spPr>
        <a:xfrm flipV="1">
          <a:off x="12382500" y="5286375"/>
          <a:ext cx="1371600" cy="2286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38100</xdr:colOff>
      <xdr:row>19</xdr:row>
      <xdr:rowOff>38100</xdr:rowOff>
    </xdr:from>
    <xdr:to>
      <xdr:col>20</xdr:col>
      <xdr:colOff>638175</xdr:colOff>
      <xdr:row>19</xdr:row>
      <xdr:rowOff>266700</xdr:rowOff>
    </xdr:to>
    <xdr:sp>
      <xdr:nvSpPr>
        <xdr:cNvPr id="5" name="Line 5"/>
        <xdr:cNvSpPr>
          <a:spLocks/>
        </xdr:cNvSpPr>
      </xdr:nvSpPr>
      <xdr:spPr>
        <a:xfrm flipV="1">
          <a:off x="14697075" y="5286375"/>
          <a:ext cx="1371600" cy="2286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38100</xdr:colOff>
      <xdr:row>35</xdr:row>
      <xdr:rowOff>38100</xdr:rowOff>
    </xdr:from>
    <xdr:to>
      <xdr:col>17</xdr:col>
      <xdr:colOff>638175</xdr:colOff>
      <xdr:row>35</xdr:row>
      <xdr:rowOff>266700</xdr:rowOff>
    </xdr:to>
    <xdr:sp>
      <xdr:nvSpPr>
        <xdr:cNvPr id="6" name="Line 6"/>
        <xdr:cNvSpPr>
          <a:spLocks/>
        </xdr:cNvSpPr>
      </xdr:nvSpPr>
      <xdr:spPr>
        <a:xfrm flipV="1">
          <a:off x="12382500" y="10077450"/>
          <a:ext cx="1371600" cy="2286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38100</xdr:colOff>
      <xdr:row>35</xdr:row>
      <xdr:rowOff>38100</xdr:rowOff>
    </xdr:from>
    <xdr:to>
      <xdr:col>20</xdr:col>
      <xdr:colOff>638175</xdr:colOff>
      <xdr:row>35</xdr:row>
      <xdr:rowOff>266700</xdr:rowOff>
    </xdr:to>
    <xdr:sp>
      <xdr:nvSpPr>
        <xdr:cNvPr id="7" name="Line 7"/>
        <xdr:cNvSpPr>
          <a:spLocks/>
        </xdr:cNvSpPr>
      </xdr:nvSpPr>
      <xdr:spPr>
        <a:xfrm flipV="1">
          <a:off x="14697075" y="10077450"/>
          <a:ext cx="1371600" cy="2286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38100</xdr:colOff>
      <xdr:row>37</xdr:row>
      <xdr:rowOff>38100</xdr:rowOff>
    </xdr:from>
    <xdr:to>
      <xdr:col>17</xdr:col>
      <xdr:colOff>638175</xdr:colOff>
      <xdr:row>37</xdr:row>
      <xdr:rowOff>266700</xdr:rowOff>
    </xdr:to>
    <xdr:sp>
      <xdr:nvSpPr>
        <xdr:cNvPr id="8" name="Line 8"/>
        <xdr:cNvSpPr>
          <a:spLocks/>
        </xdr:cNvSpPr>
      </xdr:nvSpPr>
      <xdr:spPr>
        <a:xfrm flipV="1">
          <a:off x="12382500" y="10668000"/>
          <a:ext cx="1371600" cy="2286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38100</xdr:colOff>
      <xdr:row>37</xdr:row>
      <xdr:rowOff>38100</xdr:rowOff>
    </xdr:from>
    <xdr:to>
      <xdr:col>20</xdr:col>
      <xdr:colOff>638175</xdr:colOff>
      <xdr:row>37</xdr:row>
      <xdr:rowOff>266700</xdr:rowOff>
    </xdr:to>
    <xdr:sp>
      <xdr:nvSpPr>
        <xdr:cNvPr id="9" name="Line 9"/>
        <xdr:cNvSpPr>
          <a:spLocks/>
        </xdr:cNvSpPr>
      </xdr:nvSpPr>
      <xdr:spPr>
        <a:xfrm flipV="1">
          <a:off x="14697075" y="10668000"/>
          <a:ext cx="1371600" cy="2286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9525</xdr:colOff>
      <xdr:row>36</xdr:row>
      <xdr:rowOff>28575</xdr:rowOff>
    </xdr:from>
    <xdr:to>
      <xdr:col>22</xdr:col>
      <xdr:colOff>0</xdr:colOff>
      <xdr:row>37</xdr:row>
      <xdr:rowOff>9525</xdr:rowOff>
    </xdr:to>
    <xdr:sp>
      <xdr:nvSpPr>
        <xdr:cNvPr id="10" name="Line 10"/>
        <xdr:cNvSpPr>
          <a:spLocks/>
        </xdr:cNvSpPr>
      </xdr:nvSpPr>
      <xdr:spPr>
        <a:xfrm flipV="1">
          <a:off x="12353925" y="10363200"/>
          <a:ext cx="4619625" cy="2762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0</xdr:row>
      <xdr:rowOff>0</xdr:rowOff>
    </xdr:from>
    <xdr:to>
      <xdr:col>15</xdr:col>
      <xdr:colOff>647700</xdr:colOff>
      <xdr:row>0</xdr:row>
      <xdr:rowOff>0</xdr:rowOff>
    </xdr:to>
    <xdr:sp>
      <xdr:nvSpPr>
        <xdr:cNvPr id="1" name="Line 1"/>
        <xdr:cNvSpPr>
          <a:spLocks/>
        </xdr:cNvSpPr>
      </xdr:nvSpPr>
      <xdr:spPr>
        <a:xfrm flipV="1">
          <a:off x="6943725" y="0"/>
          <a:ext cx="5276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38100</xdr:colOff>
      <xdr:row>0</xdr:row>
      <xdr:rowOff>0</xdr:rowOff>
    </xdr:from>
    <xdr:to>
      <xdr:col>17</xdr:col>
      <xdr:colOff>638175</xdr:colOff>
      <xdr:row>0</xdr:row>
      <xdr:rowOff>0</xdr:rowOff>
    </xdr:to>
    <xdr:sp>
      <xdr:nvSpPr>
        <xdr:cNvPr id="2" name="Line 2"/>
        <xdr:cNvSpPr>
          <a:spLocks/>
        </xdr:cNvSpPr>
      </xdr:nvSpPr>
      <xdr:spPr>
        <a:xfrm flipV="1">
          <a:off x="12382500" y="0"/>
          <a:ext cx="1371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0</xdr:row>
      <xdr:rowOff>0</xdr:rowOff>
    </xdr:from>
    <xdr:to>
      <xdr:col>20</xdr:col>
      <xdr:colOff>647700</xdr:colOff>
      <xdr:row>0</xdr:row>
      <xdr:rowOff>0</xdr:rowOff>
    </xdr:to>
    <xdr:sp>
      <xdr:nvSpPr>
        <xdr:cNvPr id="3" name="Line 3"/>
        <xdr:cNvSpPr>
          <a:spLocks/>
        </xdr:cNvSpPr>
      </xdr:nvSpPr>
      <xdr:spPr>
        <a:xfrm flipV="1">
          <a:off x="14658975" y="0"/>
          <a:ext cx="1419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9525</xdr:colOff>
      <xdr:row>0</xdr:row>
      <xdr:rowOff>0</xdr:rowOff>
    </xdr:from>
    <xdr:to>
      <xdr:col>21</xdr:col>
      <xdr:colOff>647700</xdr:colOff>
      <xdr:row>0</xdr:row>
      <xdr:rowOff>0</xdr:rowOff>
    </xdr:to>
    <xdr:sp>
      <xdr:nvSpPr>
        <xdr:cNvPr id="4" name="Line 4"/>
        <xdr:cNvSpPr>
          <a:spLocks/>
        </xdr:cNvSpPr>
      </xdr:nvSpPr>
      <xdr:spPr>
        <a:xfrm flipV="1">
          <a:off x="12353925" y="0"/>
          <a:ext cx="4495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38100</xdr:colOff>
      <xdr:row>0</xdr:row>
      <xdr:rowOff>0</xdr:rowOff>
    </xdr:from>
    <xdr:to>
      <xdr:col>17</xdr:col>
      <xdr:colOff>638175</xdr:colOff>
      <xdr:row>0</xdr:row>
      <xdr:rowOff>0</xdr:rowOff>
    </xdr:to>
    <xdr:sp>
      <xdr:nvSpPr>
        <xdr:cNvPr id="5" name="Line 5"/>
        <xdr:cNvSpPr>
          <a:spLocks/>
        </xdr:cNvSpPr>
      </xdr:nvSpPr>
      <xdr:spPr>
        <a:xfrm flipV="1">
          <a:off x="12382500" y="0"/>
          <a:ext cx="1371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38100</xdr:colOff>
      <xdr:row>0</xdr:row>
      <xdr:rowOff>0</xdr:rowOff>
    </xdr:from>
    <xdr:to>
      <xdr:col>20</xdr:col>
      <xdr:colOff>638175</xdr:colOff>
      <xdr:row>0</xdr:row>
      <xdr:rowOff>0</xdr:rowOff>
    </xdr:to>
    <xdr:sp>
      <xdr:nvSpPr>
        <xdr:cNvPr id="6" name="Line 6"/>
        <xdr:cNvSpPr>
          <a:spLocks/>
        </xdr:cNvSpPr>
      </xdr:nvSpPr>
      <xdr:spPr>
        <a:xfrm flipV="1">
          <a:off x="14697075" y="0"/>
          <a:ext cx="1371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0</xdr:row>
      <xdr:rowOff>0</xdr:rowOff>
    </xdr:from>
    <xdr:to>
      <xdr:col>15</xdr:col>
      <xdr:colOff>647700</xdr:colOff>
      <xdr:row>0</xdr:row>
      <xdr:rowOff>0</xdr:rowOff>
    </xdr:to>
    <xdr:sp>
      <xdr:nvSpPr>
        <xdr:cNvPr id="7" name="Line 7"/>
        <xdr:cNvSpPr>
          <a:spLocks/>
        </xdr:cNvSpPr>
      </xdr:nvSpPr>
      <xdr:spPr>
        <a:xfrm flipV="1">
          <a:off x="6943725" y="0"/>
          <a:ext cx="5276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38100</xdr:colOff>
      <xdr:row>0</xdr:row>
      <xdr:rowOff>0</xdr:rowOff>
    </xdr:from>
    <xdr:to>
      <xdr:col>17</xdr:col>
      <xdr:colOff>638175</xdr:colOff>
      <xdr:row>0</xdr:row>
      <xdr:rowOff>0</xdr:rowOff>
    </xdr:to>
    <xdr:sp>
      <xdr:nvSpPr>
        <xdr:cNvPr id="8" name="Line 8"/>
        <xdr:cNvSpPr>
          <a:spLocks/>
        </xdr:cNvSpPr>
      </xdr:nvSpPr>
      <xdr:spPr>
        <a:xfrm flipV="1">
          <a:off x="12382500" y="0"/>
          <a:ext cx="1371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38100</xdr:colOff>
      <xdr:row>0</xdr:row>
      <xdr:rowOff>0</xdr:rowOff>
    </xdr:from>
    <xdr:to>
      <xdr:col>20</xdr:col>
      <xdr:colOff>638175</xdr:colOff>
      <xdr:row>0</xdr:row>
      <xdr:rowOff>0</xdr:rowOff>
    </xdr:to>
    <xdr:sp>
      <xdr:nvSpPr>
        <xdr:cNvPr id="9" name="Line 9"/>
        <xdr:cNvSpPr>
          <a:spLocks/>
        </xdr:cNvSpPr>
      </xdr:nvSpPr>
      <xdr:spPr>
        <a:xfrm flipV="1">
          <a:off x="14697075" y="0"/>
          <a:ext cx="1371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38100</xdr:colOff>
      <xdr:row>0</xdr:row>
      <xdr:rowOff>0</xdr:rowOff>
    </xdr:from>
    <xdr:to>
      <xdr:col>17</xdr:col>
      <xdr:colOff>638175</xdr:colOff>
      <xdr:row>0</xdr:row>
      <xdr:rowOff>0</xdr:rowOff>
    </xdr:to>
    <xdr:sp>
      <xdr:nvSpPr>
        <xdr:cNvPr id="10" name="Line 10"/>
        <xdr:cNvSpPr>
          <a:spLocks/>
        </xdr:cNvSpPr>
      </xdr:nvSpPr>
      <xdr:spPr>
        <a:xfrm flipV="1">
          <a:off x="12382500" y="0"/>
          <a:ext cx="1371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38100</xdr:colOff>
      <xdr:row>0</xdr:row>
      <xdr:rowOff>0</xdr:rowOff>
    </xdr:from>
    <xdr:to>
      <xdr:col>20</xdr:col>
      <xdr:colOff>638175</xdr:colOff>
      <xdr:row>0</xdr:row>
      <xdr:rowOff>0</xdr:rowOff>
    </xdr:to>
    <xdr:sp>
      <xdr:nvSpPr>
        <xdr:cNvPr id="11" name="Line 11"/>
        <xdr:cNvSpPr>
          <a:spLocks/>
        </xdr:cNvSpPr>
      </xdr:nvSpPr>
      <xdr:spPr>
        <a:xfrm flipV="1">
          <a:off x="14697075" y="0"/>
          <a:ext cx="1371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9525</xdr:colOff>
      <xdr:row>0</xdr:row>
      <xdr:rowOff>0</xdr:rowOff>
    </xdr:from>
    <xdr:to>
      <xdr:col>22</xdr:col>
      <xdr:colOff>0</xdr:colOff>
      <xdr:row>0</xdr:row>
      <xdr:rowOff>0</xdr:rowOff>
    </xdr:to>
    <xdr:sp>
      <xdr:nvSpPr>
        <xdr:cNvPr id="12" name="Line 12"/>
        <xdr:cNvSpPr>
          <a:spLocks/>
        </xdr:cNvSpPr>
      </xdr:nvSpPr>
      <xdr:spPr>
        <a:xfrm flipV="1">
          <a:off x="12353925" y="0"/>
          <a:ext cx="4619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0</xdr:row>
      <xdr:rowOff>0</xdr:rowOff>
    </xdr:from>
    <xdr:to>
      <xdr:col>15</xdr:col>
      <xdr:colOff>647700</xdr:colOff>
      <xdr:row>0</xdr:row>
      <xdr:rowOff>0</xdr:rowOff>
    </xdr:to>
    <xdr:sp>
      <xdr:nvSpPr>
        <xdr:cNvPr id="1" name="Line 1"/>
        <xdr:cNvSpPr>
          <a:spLocks/>
        </xdr:cNvSpPr>
      </xdr:nvSpPr>
      <xdr:spPr>
        <a:xfrm flipV="1">
          <a:off x="6943725" y="0"/>
          <a:ext cx="5276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38100</xdr:colOff>
      <xdr:row>0</xdr:row>
      <xdr:rowOff>0</xdr:rowOff>
    </xdr:from>
    <xdr:to>
      <xdr:col>17</xdr:col>
      <xdr:colOff>638175</xdr:colOff>
      <xdr:row>0</xdr:row>
      <xdr:rowOff>0</xdr:rowOff>
    </xdr:to>
    <xdr:sp>
      <xdr:nvSpPr>
        <xdr:cNvPr id="2" name="Line 2"/>
        <xdr:cNvSpPr>
          <a:spLocks/>
        </xdr:cNvSpPr>
      </xdr:nvSpPr>
      <xdr:spPr>
        <a:xfrm flipV="1">
          <a:off x="12382500" y="0"/>
          <a:ext cx="1371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0</xdr:row>
      <xdr:rowOff>0</xdr:rowOff>
    </xdr:from>
    <xdr:to>
      <xdr:col>20</xdr:col>
      <xdr:colOff>647700</xdr:colOff>
      <xdr:row>0</xdr:row>
      <xdr:rowOff>0</xdr:rowOff>
    </xdr:to>
    <xdr:sp>
      <xdr:nvSpPr>
        <xdr:cNvPr id="3" name="Line 3"/>
        <xdr:cNvSpPr>
          <a:spLocks/>
        </xdr:cNvSpPr>
      </xdr:nvSpPr>
      <xdr:spPr>
        <a:xfrm flipV="1">
          <a:off x="14658975" y="0"/>
          <a:ext cx="1419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9525</xdr:colOff>
      <xdr:row>0</xdr:row>
      <xdr:rowOff>0</xdr:rowOff>
    </xdr:from>
    <xdr:to>
      <xdr:col>21</xdr:col>
      <xdr:colOff>647700</xdr:colOff>
      <xdr:row>0</xdr:row>
      <xdr:rowOff>0</xdr:rowOff>
    </xdr:to>
    <xdr:sp>
      <xdr:nvSpPr>
        <xdr:cNvPr id="4" name="Line 4"/>
        <xdr:cNvSpPr>
          <a:spLocks/>
        </xdr:cNvSpPr>
      </xdr:nvSpPr>
      <xdr:spPr>
        <a:xfrm flipV="1">
          <a:off x="12353925" y="0"/>
          <a:ext cx="4495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38100</xdr:colOff>
      <xdr:row>0</xdr:row>
      <xdr:rowOff>0</xdr:rowOff>
    </xdr:from>
    <xdr:to>
      <xdr:col>17</xdr:col>
      <xdr:colOff>638175</xdr:colOff>
      <xdr:row>0</xdr:row>
      <xdr:rowOff>0</xdr:rowOff>
    </xdr:to>
    <xdr:sp>
      <xdr:nvSpPr>
        <xdr:cNvPr id="5" name="Line 5"/>
        <xdr:cNvSpPr>
          <a:spLocks/>
        </xdr:cNvSpPr>
      </xdr:nvSpPr>
      <xdr:spPr>
        <a:xfrm flipV="1">
          <a:off x="12382500" y="0"/>
          <a:ext cx="1371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38100</xdr:colOff>
      <xdr:row>0</xdr:row>
      <xdr:rowOff>0</xdr:rowOff>
    </xdr:from>
    <xdr:to>
      <xdr:col>20</xdr:col>
      <xdr:colOff>638175</xdr:colOff>
      <xdr:row>0</xdr:row>
      <xdr:rowOff>0</xdr:rowOff>
    </xdr:to>
    <xdr:sp>
      <xdr:nvSpPr>
        <xdr:cNvPr id="6" name="Line 6"/>
        <xdr:cNvSpPr>
          <a:spLocks/>
        </xdr:cNvSpPr>
      </xdr:nvSpPr>
      <xdr:spPr>
        <a:xfrm flipV="1">
          <a:off x="14697075" y="0"/>
          <a:ext cx="1371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0</xdr:row>
      <xdr:rowOff>0</xdr:rowOff>
    </xdr:from>
    <xdr:to>
      <xdr:col>15</xdr:col>
      <xdr:colOff>647700</xdr:colOff>
      <xdr:row>0</xdr:row>
      <xdr:rowOff>0</xdr:rowOff>
    </xdr:to>
    <xdr:sp>
      <xdr:nvSpPr>
        <xdr:cNvPr id="7" name="Line 7"/>
        <xdr:cNvSpPr>
          <a:spLocks/>
        </xdr:cNvSpPr>
      </xdr:nvSpPr>
      <xdr:spPr>
        <a:xfrm flipV="1">
          <a:off x="6943725" y="0"/>
          <a:ext cx="5276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38100</xdr:colOff>
      <xdr:row>0</xdr:row>
      <xdr:rowOff>0</xdr:rowOff>
    </xdr:from>
    <xdr:to>
      <xdr:col>17</xdr:col>
      <xdr:colOff>638175</xdr:colOff>
      <xdr:row>0</xdr:row>
      <xdr:rowOff>0</xdr:rowOff>
    </xdr:to>
    <xdr:sp>
      <xdr:nvSpPr>
        <xdr:cNvPr id="8" name="Line 8"/>
        <xdr:cNvSpPr>
          <a:spLocks/>
        </xdr:cNvSpPr>
      </xdr:nvSpPr>
      <xdr:spPr>
        <a:xfrm flipV="1">
          <a:off x="12382500" y="0"/>
          <a:ext cx="1371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38100</xdr:colOff>
      <xdr:row>0</xdr:row>
      <xdr:rowOff>0</xdr:rowOff>
    </xdr:from>
    <xdr:to>
      <xdr:col>20</xdr:col>
      <xdr:colOff>638175</xdr:colOff>
      <xdr:row>0</xdr:row>
      <xdr:rowOff>0</xdr:rowOff>
    </xdr:to>
    <xdr:sp>
      <xdr:nvSpPr>
        <xdr:cNvPr id="9" name="Line 9"/>
        <xdr:cNvSpPr>
          <a:spLocks/>
        </xdr:cNvSpPr>
      </xdr:nvSpPr>
      <xdr:spPr>
        <a:xfrm flipV="1">
          <a:off x="14697075" y="0"/>
          <a:ext cx="1371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38100</xdr:colOff>
      <xdr:row>0</xdr:row>
      <xdr:rowOff>0</xdr:rowOff>
    </xdr:from>
    <xdr:to>
      <xdr:col>17</xdr:col>
      <xdr:colOff>638175</xdr:colOff>
      <xdr:row>0</xdr:row>
      <xdr:rowOff>0</xdr:rowOff>
    </xdr:to>
    <xdr:sp>
      <xdr:nvSpPr>
        <xdr:cNvPr id="10" name="Line 10"/>
        <xdr:cNvSpPr>
          <a:spLocks/>
        </xdr:cNvSpPr>
      </xdr:nvSpPr>
      <xdr:spPr>
        <a:xfrm flipV="1">
          <a:off x="12382500" y="0"/>
          <a:ext cx="1371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38100</xdr:colOff>
      <xdr:row>0</xdr:row>
      <xdr:rowOff>0</xdr:rowOff>
    </xdr:from>
    <xdr:to>
      <xdr:col>20</xdr:col>
      <xdr:colOff>638175</xdr:colOff>
      <xdr:row>0</xdr:row>
      <xdr:rowOff>0</xdr:rowOff>
    </xdr:to>
    <xdr:sp>
      <xdr:nvSpPr>
        <xdr:cNvPr id="11" name="Line 11"/>
        <xdr:cNvSpPr>
          <a:spLocks/>
        </xdr:cNvSpPr>
      </xdr:nvSpPr>
      <xdr:spPr>
        <a:xfrm flipV="1">
          <a:off x="14697075" y="0"/>
          <a:ext cx="1371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9525</xdr:colOff>
      <xdr:row>0</xdr:row>
      <xdr:rowOff>0</xdr:rowOff>
    </xdr:from>
    <xdr:to>
      <xdr:col>22</xdr:col>
      <xdr:colOff>0</xdr:colOff>
      <xdr:row>0</xdr:row>
      <xdr:rowOff>0</xdr:rowOff>
    </xdr:to>
    <xdr:sp>
      <xdr:nvSpPr>
        <xdr:cNvPr id="12" name="Line 12"/>
        <xdr:cNvSpPr>
          <a:spLocks/>
        </xdr:cNvSpPr>
      </xdr:nvSpPr>
      <xdr:spPr>
        <a:xfrm flipV="1">
          <a:off x="12353925" y="0"/>
          <a:ext cx="4619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05%20&#20013;&#38291;&#26399;&#29992;&#12487;&#12540;&#12479;&#38598;%20&#26368;&#32066;&#2925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目次"/>
      <sheetName val="全社"/>
      <sheetName val="IAB"/>
      <sheetName val="ECB"/>
      <sheetName val="AEC"/>
      <sheetName val="SSB"/>
      <sheetName val="HCB"/>
      <sheetName val="他"/>
      <sheetName val="売上 CP"/>
      <sheetName val="売上 地域"/>
      <sheetName val="売上　CP 地域構成比"/>
      <sheetName val="営業利益 CP"/>
      <sheetName val="RD費 CP"/>
      <sheetName val="設備投資　CP"/>
      <sheetName val="減価償却費 CP"/>
    </sheetNames>
    <sheetDataSet>
      <sheetData sheetId="1">
        <row r="6">
          <cell r="C6">
            <v>1479</v>
          </cell>
          <cell r="D6">
            <v>1544</v>
          </cell>
          <cell r="F6">
            <v>1520</v>
          </cell>
          <cell r="G6">
            <v>1607</v>
          </cell>
          <cell r="J6">
            <v>1479</v>
          </cell>
          <cell r="K6">
            <v>1521</v>
          </cell>
          <cell r="L6">
            <v>3000</v>
          </cell>
          <cell r="M6">
            <v>1530</v>
          </cell>
          <cell r="N6">
            <v>1620</v>
          </cell>
          <cell r="O6">
            <v>3150</v>
          </cell>
          <cell r="P6">
            <v>6150</v>
          </cell>
          <cell r="Q6">
            <v>1343.82</v>
          </cell>
          <cell r="R6">
            <v>1358.1</v>
          </cell>
          <cell r="T6">
            <v>1466.45</v>
          </cell>
          <cell r="U6">
            <v>1680.52</v>
          </cell>
        </row>
        <row r="7">
          <cell r="C7">
            <v>868</v>
          </cell>
          <cell r="D7">
            <v>882</v>
          </cell>
          <cell r="F7">
            <v>895</v>
          </cell>
          <cell r="G7">
            <v>965</v>
          </cell>
          <cell r="J7">
            <v>868</v>
          </cell>
          <cell r="K7">
            <v>872</v>
          </cell>
          <cell r="L7">
            <v>1740</v>
          </cell>
          <cell r="M7">
            <v>920</v>
          </cell>
          <cell r="N7">
            <v>970</v>
          </cell>
          <cell r="O7">
            <v>1890</v>
          </cell>
          <cell r="P7">
            <v>3630</v>
          </cell>
          <cell r="Q7">
            <v>811.86</v>
          </cell>
          <cell r="R7">
            <v>760.13</v>
          </cell>
          <cell r="T7">
            <v>870.31</v>
          </cell>
          <cell r="U7">
            <v>1005.7</v>
          </cell>
        </row>
        <row r="8">
          <cell r="C8">
            <v>611</v>
          </cell>
          <cell r="D8">
            <v>662</v>
          </cell>
          <cell r="F8">
            <v>625</v>
          </cell>
          <cell r="G8">
            <v>642</v>
          </cell>
          <cell r="J8">
            <v>611</v>
          </cell>
          <cell r="K8">
            <v>649</v>
          </cell>
          <cell r="L8">
            <v>1260</v>
          </cell>
          <cell r="M8">
            <v>610</v>
          </cell>
          <cell r="N8">
            <v>650</v>
          </cell>
          <cell r="O8">
            <v>1260</v>
          </cell>
          <cell r="P8">
            <v>2520</v>
          </cell>
          <cell r="Q8">
            <v>531.96</v>
          </cell>
          <cell r="R8">
            <v>597.97</v>
          </cell>
          <cell r="T8">
            <v>596.14</v>
          </cell>
          <cell r="U8">
            <v>674.43</v>
          </cell>
        </row>
        <row r="9">
          <cell r="C9">
            <v>348</v>
          </cell>
          <cell r="D9">
            <v>371</v>
          </cell>
          <cell r="F9">
            <v>365</v>
          </cell>
          <cell r="G9">
            <v>366</v>
          </cell>
          <cell r="J9">
            <v>348</v>
          </cell>
          <cell r="K9">
            <v>372</v>
          </cell>
          <cell r="L9">
            <v>720</v>
          </cell>
          <cell r="M9">
            <v>357</v>
          </cell>
          <cell r="N9">
            <v>363</v>
          </cell>
          <cell r="O9">
            <v>720</v>
          </cell>
          <cell r="P9">
            <v>1440</v>
          </cell>
          <cell r="Q9">
            <v>336.65</v>
          </cell>
          <cell r="R9">
            <v>373.18</v>
          </cell>
          <cell r="T9">
            <v>334.46</v>
          </cell>
          <cell r="U9">
            <v>377.21</v>
          </cell>
        </row>
        <row r="10">
          <cell r="C10">
            <v>110.99999999999999</v>
          </cell>
          <cell r="D10">
            <v>130.6</v>
          </cell>
          <cell r="F10">
            <v>125</v>
          </cell>
          <cell r="G10">
            <v>123.1</v>
          </cell>
          <cell r="J10">
            <v>111</v>
          </cell>
          <cell r="K10">
            <v>119</v>
          </cell>
          <cell r="L10">
            <v>230</v>
          </cell>
          <cell r="M10">
            <v>123</v>
          </cell>
          <cell r="N10">
            <v>127</v>
          </cell>
          <cell r="O10">
            <v>250</v>
          </cell>
          <cell r="P10">
            <v>480</v>
          </cell>
          <cell r="Q10">
            <v>96.45</v>
          </cell>
          <cell r="R10">
            <v>108.25</v>
          </cell>
          <cell r="T10">
            <v>103.65</v>
          </cell>
          <cell r="U10">
            <v>156.55</v>
          </cell>
        </row>
        <row r="11">
          <cell r="J11">
            <v>459</v>
          </cell>
          <cell r="K11">
            <v>491</v>
          </cell>
          <cell r="L11">
            <v>950</v>
          </cell>
          <cell r="M11">
            <v>480</v>
          </cell>
          <cell r="N11">
            <v>490</v>
          </cell>
          <cell r="O11">
            <v>970</v>
          </cell>
          <cell r="P11">
            <v>1920</v>
          </cell>
        </row>
        <row r="12">
          <cell r="C12">
            <v>152.09999999999997</v>
          </cell>
          <cell r="D12">
            <v>159.9</v>
          </cell>
          <cell r="F12">
            <v>140</v>
          </cell>
          <cell r="G12">
            <v>147.99999999999997</v>
          </cell>
          <cell r="J12">
            <v>152.1</v>
          </cell>
          <cell r="K12">
            <v>157.9</v>
          </cell>
          <cell r="L12">
            <v>310</v>
          </cell>
          <cell r="M12">
            <v>130</v>
          </cell>
          <cell r="N12">
            <v>160</v>
          </cell>
          <cell r="O12">
            <v>290</v>
          </cell>
          <cell r="P12">
            <v>600</v>
          </cell>
          <cell r="Q12">
            <v>98.86000000000006</v>
          </cell>
          <cell r="R12">
            <v>116.54</v>
          </cell>
          <cell r="T12">
            <v>158.03</v>
          </cell>
          <cell r="U12">
            <v>140.6</v>
          </cell>
        </row>
        <row r="13">
          <cell r="C13">
            <v>1</v>
          </cell>
          <cell r="D13">
            <v>21</v>
          </cell>
          <cell r="F13">
            <v>5</v>
          </cell>
          <cell r="G13">
            <v>13</v>
          </cell>
          <cell r="J13">
            <v>1</v>
          </cell>
          <cell r="K13">
            <v>39</v>
          </cell>
          <cell r="L13">
            <v>40</v>
          </cell>
          <cell r="M13">
            <v>0</v>
          </cell>
          <cell r="N13">
            <v>0</v>
          </cell>
          <cell r="O13">
            <v>0</v>
          </cell>
          <cell r="P13">
            <v>40</v>
          </cell>
          <cell r="Q13">
            <v>-0.81</v>
          </cell>
          <cell r="R13">
            <v>21.88</v>
          </cell>
          <cell r="T13">
            <v>4.22</v>
          </cell>
          <cell r="U13">
            <v>8.81</v>
          </cell>
        </row>
        <row r="14">
          <cell r="C14">
            <v>151</v>
          </cell>
          <cell r="D14">
            <v>139</v>
          </cell>
          <cell r="F14">
            <v>135</v>
          </cell>
          <cell r="G14">
            <v>135</v>
          </cell>
          <cell r="J14">
            <v>151</v>
          </cell>
          <cell r="K14">
            <v>119</v>
          </cell>
          <cell r="L14">
            <v>270</v>
          </cell>
          <cell r="M14">
            <v>130</v>
          </cell>
          <cell r="N14">
            <v>160</v>
          </cell>
          <cell r="O14">
            <v>290</v>
          </cell>
          <cell r="P14">
            <v>560</v>
          </cell>
          <cell r="Q14">
            <v>99.67</v>
          </cell>
          <cell r="R14">
            <v>94.66</v>
          </cell>
          <cell r="T14">
            <v>153.81</v>
          </cell>
          <cell r="U14">
            <v>131.7</v>
          </cell>
        </row>
        <row r="15">
          <cell r="E15">
            <v>164</v>
          </cell>
          <cell r="H15">
            <v>176</v>
          </cell>
          <cell r="L15">
            <v>160</v>
          </cell>
          <cell r="O15">
            <v>180</v>
          </cell>
          <cell r="P15">
            <v>340</v>
          </cell>
          <cell r="Q15">
            <v>60.67</v>
          </cell>
          <cell r="R15">
            <v>16.31</v>
          </cell>
          <cell r="T15">
            <v>94.1</v>
          </cell>
          <cell r="U15">
            <v>97.03</v>
          </cell>
        </row>
        <row r="23">
          <cell r="C23">
            <v>71.89999999999999</v>
          </cell>
          <cell r="D23">
            <v>71.5</v>
          </cell>
          <cell r="F23">
            <v>77</v>
          </cell>
          <cell r="G23">
            <v>79.6</v>
          </cell>
          <cell r="J23">
            <v>71.9</v>
          </cell>
          <cell r="K23">
            <v>76.1</v>
          </cell>
          <cell r="L23">
            <v>148</v>
          </cell>
          <cell r="M23">
            <v>75</v>
          </cell>
          <cell r="N23">
            <v>77</v>
          </cell>
          <cell r="O23">
            <v>152</v>
          </cell>
          <cell r="P23">
            <v>300</v>
          </cell>
          <cell r="Q23">
            <v>66.93</v>
          </cell>
          <cell r="R23">
            <v>70.9</v>
          </cell>
          <cell r="T23">
            <v>69.11</v>
          </cell>
          <cell r="U23">
            <v>69.68</v>
          </cell>
        </row>
        <row r="24">
          <cell r="C24">
            <v>57.39999999999999</v>
          </cell>
          <cell r="D24">
            <v>104.8</v>
          </cell>
          <cell r="F24">
            <v>120</v>
          </cell>
          <cell r="G24">
            <v>107.8</v>
          </cell>
          <cell r="J24">
            <v>57.4</v>
          </cell>
          <cell r="K24">
            <v>102.6</v>
          </cell>
          <cell r="L24">
            <v>160</v>
          </cell>
          <cell r="M24">
            <v>130</v>
          </cell>
          <cell r="N24">
            <v>85</v>
          </cell>
          <cell r="O24">
            <v>215</v>
          </cell>
          <cell r="P24">
            <v>375</v>
          </cell>
          <cell r="Q24">
            <v>85.39</v>
          </cell>
          <cell r="R24">
            <v>111.64</v>
          </cell>
          <cell r="T24">
            <v>67.77</v>
          </cell>
          <cell r="U24">
            <v>115.35</v>
          </cell>
        </row>
        <row r="27">
          <cell r="C27">
            <v>108.435</v>
          </cell>
          <cell r="D27">
            <v>110.37</v>
          </cell>
          <cell r="E27">
            <v>109.54</v>
          </cell>
          <cell r="F27">
            <v>110</v>
          </cell>
          <cell r="G27">
            <v>110</v>
          </cell>
          <cell r="H27">
            <v>110</v>
          </cell>
          <cell r="I27">
            <v>109.75307692307692</v>
          </cell>
          <cell r="J27">
            <v>108.4</v>
          </cell>
          <cell r="K27">
            <v>105</v>
          </cell>
          <cell r="L27">
            <v>107</v>
          </cell>
          <cell r="M27">
            <v>105</v>
          </cell>
          <cell r="N27">
            <v>105</v>
          </cell>
          <cell r="O27">
            <v>105</v>
          </cell>
          <cell r="P27">
            <v>106.1</v>
          </cell>
          <cell r="Q27">
            <v>119.6</v>
          </cell>
          <cell r="R27">
            <v>117.1</v>
          </cell>
          <cell r="S27">
            <v>118.14</v>
          </cell>
          <cell r="T27">
            <v>109.21</v>
          </cell>
          <cell r="U27">
            <v>107.19</v>
          </cell>
          <cell r="V27">
            <v>108.32</v>
          </cell>
          <cell r="W27">
            <v>113.4</v>
          </cell>
        </row>
        <row r="28">
          <cell r="C28">
            <v>131.2575</v>
          </cell>
          <cell r="D28">
            <v>133.9175</v>
          </cell>
          <cell r="E28">
            <v>132.8</v>
          </cell>
          <cell r="F28">
            <v>130</v>
          </cell>
          <cell r="G28">
            <v>130</v>
          </cell>
          <cell r="H28">
            <v>130</v>
          </cell>
          <cell r="I28">
            <v>131.51076923076923</v>
          </cell>
          <cell r="J28">
            <v>131.3</v>
          </cell>
          <cell r="K28">
            <v>130</v>
          </cell>
          <cell r="L28">
            <v>130.7</v>
          </cell>
          <cell r="M28">
            <v>130</v>
          </cell>
          <cell r="N28">
            <v>130</v>
          </cell>
          <cell r="O28">
            <v>130</v>
          </cell>
          <cell r="P28">
            <v>130.3</v>
          </cell>
          <cell r="Q28">
            <v>134.98</v>
          </cell>
          <cell r="R28">
            <v>132.56</v>
          </cell>
          <cell r="S28">
            <v>133.32</v>
          </cell>
          <cell r="T28">
            <v>129.98</v>
          </cell>
          <cell r="U28">
            <v>132.7</v>
          </cell>
          <cell r="V28">
            <v>130.98</v>
          </cell>
          <cell r="W28">
            <v>132.4</v>
          </cell>
        </row>
      </sheetData>
      <sheetData sheetId="2">
        <row r="6">
          <cell r="C6">
            <v>323.1</v>
          </cell>
          <cell r="D6">
            <v>333.7</v>
          </cell>
          <cell r="F6">
            <v>320</v>
          </cell>
          <cell r="G6">
            <v>323.2</v>
          </cell>
          <cell r="J6">
            <v>323.1</v>
          </cell>
          <cell r="K6">
            <v>326.9</v>
          </cell>
          <cell r="L6">
            <v>650</v>
          </cell>
          <cell r="M6">
            <v>315</v>
          </cell>
          <cell r="N6">
            <v>325</v>
          </cell>
          <cell r="O6">
            <v>640</v>
          </cell>
          <cell r="P6">
            <v>1290</v>
          </cell>
          <cell r="Q6">
            <v>262.16</v>
          </cell>
          <cell r="R6">
            <v>283.27</v>
          </cell>
          <cell r="T6">
            <v>298.8</v>
          </cell>
          <cell r="U6">
            <v>327.15</v>
          </cell>
        </row>
        <row r="7">
          <cell r="J7">
            <v>316.7</v>
          </cell>
          <cell r="K7">
            <v>288.3</v>
          </cell>
          <cell r="L7">
            <v>605</v>
          </cell>
          <cell r="M7">
            <v>295</v>
          </cell>
          <cell r="N7">
            <v>305</v>
          </cell>
          <cell r="O7">
            <v>600</v>
          </cell>
          <cell r="P7">
            <v>1205</v>
          </cell>
          <cell r="Q7">
            <v>282.61</v>
          </cell>
          <cell r="R7">
            <v>278.01</v>
          </cell>
          <cell r="T7">
            <v>280.55</v>
          </cell>
          <cell r="U7">
            <v>283.84</v>
          </cell>
        </row>
        <row r="8">
          <cell r="C8">
            <v>49.7</v>
          </cell>
          <cell r="D8">
            <v>51.7</v>
          </cell>
          <cell r="F8">
            <v>55</v>
          </cell>
          <cell r="G8">
            <v>53.6</v>
          </cell>
          <cell r="J8">
            <v>49.7</v>
          </cell>
          <cell r="K8">
            <v>50.3</v>
          </cell>
          <cell r="L8">
            <v>100</v>
          </cell>
          <cell r="M8">
            <v>50</v>
          </cell>
          <cell r="N8">
            <v>50</v>
          </cell>
          <cell r="O8">
            <v>100</v>
          </cell>
          <cell r="P8">
            <v>200</v>
          </cell>
          <cell r="Q8">
            <v>51.94</v>
          </cell>
          <cell r="R8">
            <v>50.2</v>
          </cell>
          <cell r="T8">
            <v>47.75</v>
          </cell>
          <cell r="U8">
            <v>45.8</v>
          </cell>
        </row>
        <row r="9">
          <cell r="C9">
            <v>167.5</v>
          </cell>
          <cell r="D9">
            <v>156.2</v>
          </cell>
          <cell r="F9">
            <v>160</v>
          </cell>
          <cell r="G9">
            <v>166.3</v>
          </cell>
          <cell r="J9">
            <v>167.5</v>
          </cell>
          <cell r="K9">
            <v>152.5</v>
          </cell>
          <cell r="L9">
            <v>320</v>
          </cell>
          <cell r="M9">
            <v>155</v>
          </cell>
          <cell r="N9">
            <v>175</v>
          </cell>
          <cell r="O9">
            <v>330</v>
          </cell>
          <cell r="P9">
            <v>650</v>
          </cell>
          <cell r="Q9">
            <v>150.19</v>
          </cell>
          <cell r="R9">
            <v>144.06</v>
          </cell>
          <cell r="T9">
            <v>147.19</v>
          </cell>
          <cell r="U9">
            <v>165.09</v>
          </cell>
        </row>
        <row r="10">
          <cell r="C10">
            <v>27.7</v>
          </cell>
          <cell r="D10">
            <v>28.5</v>
          </cell>
          <cell r="F10">
            <v>25</v>
          </cell>
          <cell r="G10">
            <v>23.8</v>
          </cell>
          <cell r="J10">
            <v>27.7</v>
          </cell>
          <cell r="K10">
            <v>27.3</v>
          </cell>
          <cell r="L10">
            <v>55</v>
          </cell>
          <cell r="M10">
            <v>25</v>
          </cell>
          <cell r="N10">
            <v>20</v>
          </cell>
          <cell r="O10">
            <v>45</v>
          </cell>
          <cell r="P10">
            <v>100</v>
          </cell>
          <cell r="Q10">
            <v>33.82</v>
          </cell>
          <cell r="R10">
            <v>33.59</v>
          </cell>
          <cell r="T10">
            <v>34.14</v>
          </cell>
          <cell r="U10">
            <v>34.6</v>
          </cell>
        </row>
        <row r="11">
          <cell r="C11">
            <v>60.6</v>
          </cell>
          <cell r="D11">
            <v>52.4</v>
          </cell>
          <cell r="F11">
            <v>55</v>
          </cell>
          <cell r="G11">
            <v>57</v>
          </cell>
          <cell r="J11">
            <v>60.6</v>
          </cell>
          <cell r="K11">
            <v>49.4</v>
          </cell>
          <cell r="L11">
            <v>110</v>
          </cell>
          <cell r="M11">
            <v>55</v>
          </cell>
          <cell r="N11">
            <v>50</v>
          </cell>
          <cell r="O11">
            <v>105</v>
          </cell>
          <cell r="P11">
            <v>215</v>
          </cell>
          <cell r="Q11">
            <v>46.36</v>
          </cell>
          <cell r="R11">
            <v>48.93</v>
          </cell>
          <cell r="T11">
            <v>51.11</v>
          </cell>
          <cell r="U11">
            <v>37.66</v>
          </cell>
        </row>
        <row r="12">
          <cell r="C12">
            <v>11.199999999999932</v>
          </cell>
          <cell r="D12">
            <v>9.800000000000068</v>
          </cell>
          <cell r="F12">
            <v>10</v>
          </cell>
          <cell r="G12">
            <v>9</v>
          </cell>
          <cell r="J12">
            <v>11.199999999999932</v>
          </cell>
          <cell r="K12">
            <v>8.800000000000068</v>
          </cell>
          <cell r="L12">
            <v>20</v>
          </cell>
          <cell r="M12">
            <v>10</v>
          </cell>
          <cell r="N12">
            <v>10</v>
          </cell>
          <cell r="O12">
            <v>20</v>
          </cell>
          <cell r="P12">
            <v>40</v>
          </cell>
          <cell r="Q12">
            <v>0.3</v>
          </cell>
          <cell r="R12">
            <v>1.23</v>
          </cell>
          <cell r="T12">
            <v>0.36</v>
          </cell>
          <cell r="U12">
            <v>0.69</v>
          </cell>
        </row>
        <row r="13">
          <cell r="J13">
            <v>639.8</v>
          </cell>
          <cell r="K13">
            <v>615.2</v>
          </cell>
          <cell r="L13">
            <v>1255</v>
          </cell>
          <cell r="M13">
            <v>610</v>
          </cell>
          <cell r="N13">
            <v>630</v>
          </cell>
          <cell r="O13">
            <v>1240</v>
          </cell>
          <cell r="P13">
            <v>2495</v>
          </cell>
          <cell r="Q13">
            <v>544.77</v>
          </cell>
          <cell r="R13">
            <v>561.28</v>
          </cell>
          <cell r="T13">
            <v>579.35</v>
          </cell>
          <cell r="U13">
            <v>610.99</v>
          </cell>
        </row>
        <row r="16">
          <cell r="C16">
            <v>127.2</v>
          </cell>
          <cell r="D16">
            <v>109.1</v>
          </cell>
          <cell r="F16">
            <v>105</v>
          </cell>
          <cell r="G16">
            <v>103.7</v>
          </cell>
          <cell r="J16">
            <v>127.2</v>
          </cell>
          <cell r="K16">
            <v>115.8</v>
          </cell>
          <cell r="L16">
            <v>243</v>
          </cell>
          <cell r="M16">
            <v>100</v>
          </cell>
          <cell r="N16">
            <v>107</v>
          </cell>
          <cell r="O16">
            <v>207</v>
          </cell>
          <cell r="P16">
            <v>450</v>
          </cell>
          <cell r="Q16">
            <v>80.98</v>
          </cell>
          <cell r="R16">
            <v>82.34</v>
          </cell>
          <cell r="T16">
            <v>87.53</v>
          </cell>
          <cell r="U16">
            <v>91</v>
          </cell>
        </row>
        <row r="18">
          <cell r="C18">
            <v>33.7</v>
          </cell>
          <cell r="D18">
            <v>45.5</v>
          </cell>
          <cell r="F18">
            <v>43</v>
          </cell>
          <cell r="G18">
            <v>39.8</v>
          </cell>
          <cell r="J18">
            <v>33.7</v>
          </cell>
          <cell r="K18">
            <v>39.3</v>
          </cell>
          <cell r="L18">
            <v>73</v>
          </cell>
          <cell r="M18">
            <v>42.5</v>
          </cell>
          <cell r="N18">
            <v>43.5</v>
          </cell>
          <cell r="O18">
            <v>86</v>
          </cell>
          <cell r="P18">
            <v>159</v>
          </cell>
          <cell r="S18">
            <v>64</v>
          </cell>
          <cell r="V18">
            <v>81</v>
          </cell>
        </row>
        <row r="19">
          <cell r="C19">
            <v>16.4</v>
          </cell>
          <cell r="D19">
            <v>23.5</v>
          </cell>
          <cell r="F19">
            <v>22</v>
          </cell>
          <cell r="G19">
            <v>23.1</v>
          </cell>
          <cell r="J19">
            <v>16.4</v>
          </cell>
          <cell r="K19">
            <v>17.4</v>
          </cell>
          <cell r="L19">
            <v>33.8</v>
          </cell>
          <cell r="M19">
            <v>17.3</v>
          </cell>
          <cell r="N19">
            <v>18</v>
          </cell>
          <cell r="O19">
            <v>35.3</v>
          </cell>
          <cell r="P19">
            <v>69.1</v>
          </cell>
          <cell r="W19">
            <v>100</v>
          </cell>
        </row>
        <row r="20">
          <cell r="C20">
            <v>11.7</v>
          </cell>
          <cell r="D20">
            <v>19.7</v>
          </cell>
          <cell r="F20">
            <v>33</v>
          </cell>
          <cell r="G20">
            <v>24.6</v>
          </cell>
          <cell r="J20">
            <v>11.7</v>
          </cell>
          <cell r="K20">
            <v>23.3</v>
          </cell>
          <cell r="L20">
            <v>35</v>
          </cell>
          <cell r="M20">
            <v>30</v>
          </cell>
          <cell r="N20">
            <v>20</v>
          </cell>
          <cell r="O20">
            <v>50</v>
          </cell>
          <cell r="P20">
            <v>85</v>
          </cell>
          <cell r="S20">
            <v>24</v>
          </cell>
          <cell r="V20">
            <v>49</v>
          </cell>
        </row>
      </sheetData>
      <sheetData sheetId="3">
        <row r="6">
          <cell r="C6">
            <v>124.3</v>
          </cell>
          <cell r="D6">
            <v>127.9</v>
          </cell>
          <cell r="F6">
            <v>150</v>
          </cell>
          <cell r="G6">
            <v>132.8</v>
          </cell>
          <cell r="J6">
            <v>124.3</v>
          </cell>
          <cell r="K6">
            <v>135.7</v>
          </cell>
          <cell r="L6">
            <v>260</v>
          </cell>
          <cell r="M6">
            <v>165</v>
          </cell>
          <cell r="N6">
            <v>140</v>
          </cell>
          <cell r="O6">
            <v>305</v>
          </cell>
          <cell r="P6">
            <v>565</v>
          </cell>
          <cell r="Q6">
            <v>124.6</v>
          </cell>
          <cell r="R6">
            <v>111.18</v>
          </cell>
          <cell r="T6">
            <v>128.63</v>
          </cell>
          <cell r="U6">
            <v>109.74</v>
          </cell>
        </row>
        <row r="7">
          <cell r="J7">
            <v>124</v>
          </cell>
          <cell r="K7">
            <v>116</v>
          </cell>
          <cell r="L7">
            <v>240</v>
          </cell>
          <cell r="M7">
            <v>135</v>
          </cell>
          <cell r="N7">
            <v>145</v>
          </cell>
          <cell r="O7">
            <v>280</v>
          </cell>
          <cell r="P7">
            <v>520</v>
          </cell>
          <cell r="Q7">
            <v>98.81</v>
          </cell>
          <cell r="R7">
            <v>100.83</v>
          </cell>
          <cell r="T7">
            <v>104.95</v>
          </cell>
          <cell r="U7">
            <v>111.15</v>
          </cell>
        </row>
        <row r="8">
          <cell r="C8">
            <v>25.6</v>
          </cell>
          <cell r="D8">
            <v>26.3</v>
          </cell>
          <cell r="F8">
            <v>25</v>
          </cell>
          <cell r="G8">
            <v>28.1</v>
          </cell>
          <cell r="J8">
            <v>25.6</v>
          </cell>
          <cell r="K8">
            <v>24.4</v>
          </cell>
          <cell r="L8">
            <v>50</v>
          </cell>
          <cell r="M8">
            <v>25</v>
          </cell>
          <cell r="N8">
            <v>25</v>
          </cell>
          <cell r="O8">
            <v>50</v>
          </cell>
          <cell r="P8">
            <v>100</v>
          </cell>
          <cell r="Q8">
            <v>28.17</v>
          </cell>
          <cell r="R8">
            <v>26.18</v>
          </cell>
          <cell r="T8">
            <v>25.35</v>
          </cell>
          <cell r="U8">
            <v>24.9</v>
          </cell>
        </row>
        <row r="9">
          <cell r="C9">
            <v>29.3</v>
          </cell>
          <cell r="D9">
            <v>29.3</v>
          </cell>
          <cell r="F9">
            <v>30</v>
          </cell>
          <cell r="G9">
            <v>31.4</v>
          </cell>
          <cell r="J9">
            <v>29.3</v>
          </cell>
          <cell r="K9">
            <v>25.7</v>
          </cell>
          <cell r="L9">
            <v>55</v>
          </cell>
          <cell r="M9">
            <v>30</v>
          </cell>
          <cell r="N9">
            <v>30</v>
          </cell>
          <cell r="O9">
            <v>60</v>
          </cell>
          <cell r="P9">
            <v>115</v>
          </cell>
          <cell r="Q9">
            <v>25.24</v>
          </cell>
          <cell r="R9">
            <v>24.54</v>
          </cell>
          <cell r="T9">
            <v>24.3</v>
          </cell>
          <cell r="U9">
            <v>29.76</v>
          </cell>
        </row>
        <row r="10">
          <cell r="C10">
            <v>14.1</v>
          </cell>
          <cell r="D10">
            <v>13.8</v>
          </cell>
          <cell r="F10">
            <v>15</v>
          </cell>
          <cell r="G10">
            <v>12.1</v>
          </cell>
          <cell r="J10">
            <v>14.1</v>
          </cell>
          <cell r="K10">
            <v>10.9</v>
          </cell>
          <cell r="L10">
            <v>25</v>
          </cell>
          <cell r="M10">
            <v>10</v>
          </cell>
          <cell r="N10">
            <v>15</v>
          </cell>
          <cell r="O10">
            <v>25</v>
          </cell>
          <cell r="P10">
            <v>50</v>
          </cell>
          <cell r="Q10">
            <v>11.32</v>
          </cell>
          <cell r="R10">
            <v>12.32</v>
          </cell>
          <cell r="T10">
            <v>12.58</v>
          </cell>
          <cell r="U10">
            <v>14</v>
          </cell>
        </row>
        <row r="11">
          <cell r="C11">
            <v>27.6</v>
          </cell>
          <cell r="D11">
            <v>29.8</v>
          </cell>
          <cell r="F11">
            <v>30</v>
          </cell>
          <cell r="G11">
            <v>32.6</v>
          </cell>
          <cell r="J11">
            <v>27.6</v>
          </cell>
          <cell r="K11">
            <v>27.4</v>
          </cell>
          <cell r="L11">
            <v>55</v>
          </cell>
          <cell r="M11">
            <v>30</v>
          </cell>
          <cell r="N11">
            <v>30</v>
          </cell>
          <cell r="O11">
            <v>60</v>
          </cell>
          <cell r="P11">
            <v>115</v>
          </cell>
          <cell r="Q11">
            <v>22.18</v>
          </cell>
          <cell r="R11">
            <v>21.55</v>
          </cell>
          <cell r="T11">
            <v>23.04</v>
          </cell>
          <cell r="U11">
            <v>24.64</v>
          </cell>
        </row>
        <row r="12">
          <cell r="C12">
            <v>27.4</v>
          </cell>
          <cell r="D12">
            <v>24.2</v>
          </cell>
          <cell r="F12">
            <v>35</v>
          </cell>
          <cell r="G12">
            <v>43.4</v>
          </cell>
          <cell r="J12">
            <v>27.4</v>
          </cell>
          <cell r="K12">
            <v>27.6</v>
          </cell>
          <cell r="L12">
            <v>55</v>
          </cell>
          <cell r="M12">
            <v>40</v>
          </cell>
          <cell r="N12">
            <v>45</v>
          </cell>
          <cell r="O12">
            <v>85</v>
          </cell>
          <cell r="P12">
            <v>140</v>
          </cell>
          <cell r="Q12">
            <v>11.9</v>
          </cell>
          <cell r="R12">
            <v>16.24</v>
          </cell>
          <cell r="T12">
            <v>19.68</v>
          </cell>
          <cell r="U12">
            <v>17.85</v>
          </cell>
        </row>
        <row r="13">
          <cell r="J13">
            <v>248.3</v>
          </cell>
          <cell r="K13">
            <v>251.7</v>
          </cell>
          <cell r="L13">
            <v>500</v>
          </cell>
          <cell r="M13">
            <v>300</v>
          </cell>
          <cell r="N13">
            <v>285</v>
          </cell>
          <cell r="O13">
            <v>585</v>
          </cell>
          <cell r="P13">
            <v>1085</v>
          </cell>
          <cell r="Q13">
            <v>223.41</v>
          </cell>
          <cell r="R13">
            <v>212.01</v>
          </cell>
          <cell r="T13">
            <v>233.58</v>
          </cell>
          <cell r="U13">
            <v>220.89</v>
          </cell>
        </row>
        <row r="16">
          <cell r="C16">
            <v>43</v>
          </cell>
          <cell r="D16">
            <v>40.5</v>
          </cell>
          <cell r="F16">
            <v>45</v>
          </cell>
          <cell r="G16">
            <v>41.5</v>
          </cell>
          <cell r="J16">
            <v>43</v>
          </cell>
          <cell r="K16">
            <v>39</v>
          </cell>
          <cell r="L16">
            <v>82</v>
          </cell>
          <cell r="M16">
            <v>50</v>
          </cell>
          <cell r="N16">
            <v>40</v>
          </cell>
          <cell r="O16">
            <v>90</v>
          </cell>
          <cell r="P16">
            <v>172</v>
          </cell>
          <cell r="Q16">
            <v>41.16</v>
          </cell>
          <cell r="R16">
            <v>33.92</v>
          </cell>
          <cell r="T16">
            <v>38.89</v>
          </cell>
          <cell r="U16">
            <v>32</v>
          </cell>
        </row>
        <row r="18">
          <cell r="C18">
            <v>17.3</v>
          </cell>
          <cell r="D18">
            <v>20.3</v>
          </cell>
          <cell r="F18">
            <v>22</v>
          </cell>
          <cell r="G18">
            <v>19.4</v>
          </cell>
          <cell r="J18">
            <v>17.3</v>
          </cell>
          <cell r="K18">
            <v>20.7</v>
          </cell>
          <cell r="L18">
            <v>38</v>
          </cell>
          <cell r="M18">
            <v>21.5</v>
          </cell>
          <cell r="N18">
            <v>23.5</v>
          </cell>
          <cell r="O18">
            <v>45</v>
          </cell>
          <cell r="P18">
            <v>83</v>
          </cell>
          <cell r="S18">
            <v>32</v>
          </cell>
          <cell r="V18">
            <v>35</v>
          </cell>
        </row>
        <row r="19">
          <cell r="C19">
            <v>16.7</v>
          </cell>
          <cell r="D19">
            <v>13.9</v>
          </cell>
          <cell r="F19">
            <v>17</v>
          </cell>
          <cell r="G19">
            <v>17.4</v>
          </cell>
          <cell r="J19">
            <v>16.7</v>
          </cell>
          <cell r="K19">
            <v>18.1</v>
          </cell>
          <cell r="L19">
            <v>34.8</v>
          </cell>
          <cell r="M19">
            <v>18</v>
          </cell>
          <cell r="N19">
            <v>18.1</v>
          </cell>
          <cell r="O19">
            <v>36.1</v>
          </cell>
          <cell r="P19">
            <v>70.9</v>
          </cell>
          <cell r="W19">
            <v>59</v>
          </cell>
        </row>
        <row r="20">
          <cell r="C20">
            <v>13.6</v>
          </cell>
          <cell r="D20">
            <v>24.5</v>
          </cell>
          <cell r="F20">
            <v>32</v>
          </cell>
          <cell r="G20">
            <v>29.9</v>
          </cell>
          <cell r="J20">
            <v>13.6</v>
          </cell>
          <cell r="K20">
            <v>31.4</v>
          </cell>
          <cell r="L20">
            <v>45</v>
          </cell>
          <cell r="M20">
            <v>35</v>
          </cell>
          <cell r="N20">
            <v>20</v>
          </cell>
          <cell r="O20">
            <v>55</v>
          </cell>
          <cell r="P20">
            <v>100</v>
          </cell>
          <cell r="S20">
            <v>18</v>
          </cell>
          <cell r="V20">
            <v>53</v>
          </cell>
        </row>
      </sheetData>
      <sheetData sheetId="4">
        <row r="6">
          <cell r="C6">
            <v>62</v>
          </cell>
          <cell r="D6">
            <v>63.9</v>
          </cell>
          <cell r="F6">
            <v>70</v>
          </cell>
          <cell r="G6">
            <v>64.1</v>
          </cell>
          <cell r="J6">
            <v>62</v>
          </cell>
          <cell r="K6">
            <v>68</v>
          </cell>
          <cell r="L6">
            <v>130</v>
          </cell>
          <cell r="M6">
            <v>70</v>
          </cell>
          <cell r="N6">
            <v>65</v>
          </cell>
          <cell r="O6">
            <v>135</v>
          </cell>
          <cell r="P6">
            <v>265</v>
          </cell>
          <cell r="Q6">
            <v>59.35</v>
          </cell>
          <cell r="R6">
            <v>57.16</v>
          </cell>
          <cell r="T6">
            <v>64.72</v>
          </cell>
          <cell r="U6">
            <v>67.26</v>
          </cell>
        </row>
        <row r="7">
          <cell r="J7">
            <v>87.1</v>
          </cell>
          <cell r="K7">
            <v>82.9</v>
          </cell>
          <cell r="L7">
            <v>170</v>
          </cell>
          <cell r="M7">
            <v>90</v>
          </cell>
          <cell r="N7">
            <v>95</v>
          </cell>
          <cell r="O7">
            <v>185</v>
          </cell>
          <cell r="P7">
            <v>355</v>
          </cell>
          <cell r="Q7">
            <v>86.58</v>
          </cell>
          <cell r="R7">
            <v>79.15</v>
          </cell>
          <cell r="T7">
            <v>85.2</v>
          </cell>
          <cell r="U7">
            <v>88.82</v>
          </cell>
        </row>
        <row r="8">
          <cell r="C8">
            <v>49.7</v>
          </cell>
          <cell r="D8">
            <v>51.1</v>
          </cell>
          <cell r="F8">
            <v>55</v>
          </cell>
          <cell r="G8">
            <v>54.2</v>
          </cell>
          <cell r="J8">
            <v>49.7</v>
          </cell>
          <cell r="K8">
            <v>50.3</v>
          </cell>
          <cell r="L8">
            <v>100</v>
          </cell>
          <cell r="M8">
            <v>55</v>
          </cell>
          <cell r="N8">
            <v>55</v>
          </cell>
          <cell r="O8">
            <v>110</v>
          </cell>
          <cell r="P8">
            <v>210</v>
          </cell>
          <cell r="Q8">
            <v>54.7</v>
          </cell>
          <cell r="R8">
            <v>51.68</v>
          </cell>
          <cell r="T8">
            <v>49.76</v>
          </cell>
          <cell r="U8">
            <v>52.84</v>
          </cell>
        </row>
        <row r="9">
          <cell r="C9">
            <v>10.8</v>
          </cell>
          <cell r="D9">
            <v>10.4</v>
          </cell>
          <cell r="F9">
            <v>10</v>
          </cell>
          <cell r="G9">
            <v>8.8</v>
          </cell>
          <cell r="J9">
            <v>10.8</v>
          </cell>
          <cell r="K9">
            <v>9.2</v>
          </cell>
          <cell r="L9">
            <v>20</v>
          </cell>
          <cell r="M9">
            <v>10</v>
          </cell>
          <cell r="N9">
            <v>10</v>
          </cell>
          <cell r="O9">
            <v>20</v>
          </cell>
          <cell r="P9">
            <v>40</v>
          </cell>
          <cell r="Q9">
            <v>9.89</v>
          </cell>
          <cell r="R9">
            <v>8.72</v>
          </cell>
          <cell r="T9">
            <v>10.58</v>
          </cell>
          <cell r="U9">
            <v>10.91</v>
          </cell>
        </row>
        <row r="10">
          <cell r="C10">
            <v>26.6</v>
          </cell>
          <cell r="D10">
            <v>26.2</v>
          </cell>
          <cell r="F10">
            <v>25</v>
          </cell>
          <cell r="G10">
            <v>27.2</v>
          </cell>
          <cell r="J10">
            <v>26.6</v>
          </cell>
          <cell r="K10">
            <v>23.4</v>
          </cell>
          <cell r="L10">
            <v>50</v>
          </cell>
          <cell r="M10">
            <v>25</v>
          </cell>
          <cell r="N10">
            <v>30</v>
          </cell>
          <cell r="O10">
            <v>55</v>
          </cell>
          <cell r="P10">
            <v>105</v>
          </cell>
          <cell r="Q10">
            <v>21.99</v>
          </cell>
          <cell r="R10">
            <v>16.98</v>
          </cell>
          <cell r="T10">
            <v>24.86</v>
          </cell>
          <cell r="U10">
            <v>23.7</v>
          </cell>
        </row>
        <row r="11">
          <cell r="C11">
            <v>0</v>
          </cell>
          <cell r="D11">
            <v>0</v>
          </cell>
          <cell r="F11">
            <v>0</v>
          </cell>
          <cell r="G11">
            <v>0</v>
          </cell>
          <cell r="J11">
            <v>0</v>
          </cell>
          <cell r="K11">
            <v>0</v>
          </cell>
          <cell r="L11">
            <v>0</v>
          </cell>
          <cell r="N11">
            <v>0</v>
          </cell>
          <cell r="O11">
            <v>0</v>
          </cell>
          <cell r="P11">
            <v>0</v>
          </cell>
          <cell r="Q11">
            <v>0</v>
          </cell>
          <cell r="R11">
            <v>0</v>
          </cell>
          <cell r="T11">
            <v>0</v>
          </cell>
          <cell r="U11">
            <v>0</v>
          </cell>
        </row>
        <row r="12">
          <cell r="C12">
            <v>0</v>
          </cell>
          <cell r="D12">
            <v>1.4000000000000057</v>
          </cell>
          <cell r="F12">
            <v>0</v>
          </cell>
          <cell r="G12">
            <v>3.5999999999999943</v>
          </cell>
          <cell r="J12">
            <v>0</v>
          </cell>
          <cell r="K12">
            <v>0</v>
          </cell>
          <cell r="L12">
            <v>0</v>
          </cell>
          <cell r="M12">
            <v>0</v>
          </cell>
          <cell r="N12">
            <v>0</v>
          </cell>
          <cell r="O12">
            <v>0</v>
          </cell>
          <cell r="P12">
            <v>0</v>
          </cell>
          <cell r="Q12">
            <v>0</v>
          </cell>
          <cell r="R12">
            <v>1.77</v>
          </cell>
          <cell r="T12">
            <v>0</v>
          </cell>
          <cell r="U12">
            <v>1.37</v>
          </cell>
        </row>
        <row r="13">
          <cell r="J13">
            <v>149.1</v>
          </cell>
          <cell r="K13">
            <v>150.9</v>
          </cell>
          <cell r="L13">
            <v>300</v>
          </cell>
          <cell r="M13">
            <v>160</v>
          </cell>
          <cell r="N13">
            <v>160</v>
          </cell>
          <cell r="O13">
            <v>320</v>
          </cell>
          <cell r="P13">
            <v>620</v>
          </cell>
          <cell r="Q13">
            <v>145.93</v>
          </cell>
          <cell r="R13">
            <v>136.31</v>
          </cell>
          <cell r="T13">
            <v>149.92</v>
          </cell>
          <cell r="U13">
            <v>156.08</v>
          </cell>
        </row>
        <row r="16">
          <cell r="C16">
            <v>-2.8</v>
          </cell>
          <cell r="D16">
            <v>-4.3</v>
          </cell>
          <cell r="F16">
            <v>4</v>
          </cell>
          <cell r="G16">
            <v>6.1</v>
          </cell>
          <cell r="J16">
            <v>-2.8</v>
          </cell>
          <cell r="K16">
            <v>3.8</v>
          </cell>
          <cell r="L16">
            <v>1</v>
          </cell>
          <cell r="M16">
            <v>7</v>
          </cell>
          <cell r="N16">
            <v>7</v>
          </cell>
          <cell r="O16">
            <v>14</v>
          </cell>
          <cell r="P16">
            <v>15</v>
          </cell>
          <cell r="Q16">
            <v>3.56</v>
          </cell>
          <cell r="R16">
            <v>0.11</v>
          </cell>
          <cell r="T16">
            <v>1.7</v>
          </cell>
          <cell r="U16">
            <v>5</v>
          </cell>
        </row>
        <row r="18">
          <cell r="C18">
            <v>15.8</v>
          </cell>
          <cell r="D18">
            <v>14.6</v>
          </cell>
          <cell r="F18">
            <v>17</v>
          </cell>
          <cell r="G18">
            <v>15.6</v>
          </cell>
          <cell r="J18">
            <v>15.8</v>
          </cell>
          <cell r="K18">
            <v>14.2</v>
          </cell>
          <cell r="L18">
            <v>30</v>
          </cell>
          <cell r="M18">
            <v>16.5</v>
          </cell>
          <cell r="N18">
            <v>14.5</v>
          </cell>
          <cell r="O18">
            <v>31</v>
          </cell>
          <cell r="P18">
            <v>61</v>
          </cell>
          <cell r="S18">
            <v>26</v>
          </cell>
          <cell r="V18">
            <v>26</v>
          </cell>
        </row>
        <row r="19">
          <cell r="C19">
            <v>9.8</v>
          </cell>
          <cell r="D19">
            <v>6.4</v>
          </cell>
          <cell r="F19">
            <v>9</v>
          </cell>
          <cell r="G19">
            <v>8.8</v>
          </cell>
          <cell r="J19">
            <v>9.8</v>
          </cell>
          <cell r="K19">
            <v>10.5</v>
          </cell>
          <cell r="L19">
            <v>20.3</v>
          </cell>
          <cell r="M19">
            <v>10.3</v>
          </cell>
          <cell r="N19">
            <v>10.7</v>
          </cell>
          <cell r="O19">
            <v>21</v>
          </cell>
          <cell r="P19">
            <v>41.3</v>
          </cell>
          <cell r="W19">
            <v>30</v>
          </cell>
        </row>
        <row r="20">
          <cell r="C20">
            <v>16</v>
          </cell>
          <cell r="D20">
            <v>17.4</v>
          </cell>
          <cell r="F20">
            <v>31</v>
          </cell>
          <cell r="G20">
            <v>31.6</v>
          </cell>
          <cell r="J20">
            <v>16</v>
          </cell>
          <cell r="K20">
            <v>19</v>
          </cell>
          <cell r="L20">
            <v>35</v>
          </cell>
          <cell r="M20">
            <v>35</v>
          </cell>
          <cell r="N20">
            <v>24</v>
          </cell>
          <cell r="O20">
            <v>59</v>
          </cell>
          <cell r="P20">
            <v>94</v>
          </cell>
          <cell r="S20">
            <v>28</v>
          </cell>
          <cell r="V20">
            <v>62</v>
          </cell>
        </row>
      </sheetData>
      <sheetData sheetId="5">
        <row r="6">
          <cell r="C6">
            <v>239.7</v>
          </cell>
          <cell r="D6">
            <v>301.7</v>
          </cell>
          <cell r="F6">
            <v>240</v>
          </cell>
          <cell r="G6">
            <v>328.6</v>
          </cell>
          <cell r="J6">
            <v>239.7</v>
          </cell>
          <cell r="K6">
            <v>300.3</v>
          </cell>
          <cell r="L6">
            <v>540</v>
          </cell>
          <cell r="M6">
            <v>235</v>
          </cell>
          <cell r="N6">
            <v>320</v>
          </cell>
          <cell r="O6">
            <v>555</v>
          </cell>
          <cell r="P6">
            <v>1095</v>
          </cell>
          <cell r="Q6">
            <v>231.89</v>
          </cell>
          <cell r="R6">
            <v>251.85</v>
          </cell>
          <cell r="T6">
            <v>285.38</v>
          </cell>
          <cell r="U6">
            <v>494.95</v>
          </cell>
        </row>
        <row r="7">
          <cell r="J7">
            <v>25</v>
          </cell>
          <cell r="K7">
            <v>20</v>
          </cell>
          <cell r="L7">
            <v>45</v>
          </cell>
          <cell r="M7">
            <v>0</v>
          </cell>
          <cell r="N7">
            <v>10</v>
          </cell>
          <cell r="O7">
            <v>10</v>
          </cell>
          <cell r="P7">
            <v>55</v>
          </cell>
          <cell r="Q7">
            <v>24.59</v>
          </cell>
          <cell r="R7">
            <v>28.24</v>
          </cell>
          <cell r="T7">
            <v>22.62</v>
          </cell>
          <cell r="U7">
            <v>20.44</v>
          </cell>
        </row>
        <row r="8">
          <cell r="C8">
            <v>0</v>
          </cell>
          <cell r="D8">
            <v>1</v>
          </cell>
          <cell r="F8">
            <v>0</v>
          </cell>
          <cell r="G8">
            <v>0</v>
          </cell>
          <cell r="J8">
            <v>0</v>
          </cell>
          <cell r="K8">
            <v>0</v>
          </cell>
          <cell r="L8">
            <v>0</v>
          </cell>
          <cell r="M8">
            <v>0</v>
          </cell>
          <cell r="N8">
            <v>0</v>
          </cell>
          <cell r="O8">
            <v>0</v>
          </cell>
          <cell r="P8">
            <v>0</v>
          </cell>
          <cell r="Q8">
            <v>0.67</v>
          </cell>
          <cell r="R8">
            <v>0.6</v>
          </cell>
          <cell r="T8">
            <v>0.48</v>
          </cell>
          <cell r="U8">
            <v>0.49</v>
          </cell>
        </row>
        <row r="9">
          <cell r="C9">
            <v>1.9</v>
          </cell>
          <cell r="D9">
            <v>1.9</v>
          </cell>
          <cell r="F9">
            <v>0</v>
          </cell>
          <cell r="G9">
            <v>0.2</v>
          </cell>
          <cell r="J9">
            <v>1.9</v>
          </cell>
          <cell r="K9">
            <v>2.1</v>
          </cell>
          <cell r="L9">
            <v>4</v>
          </cell>
          <cell r="M9">
            <v>0</v>
          </cell>
          <cell r="N9">
            <v>0</v>
          </cell>
          <cell r="O9">
            <v>0</v>
          </cell>
          <cell r="P9">
            <v>4</v>
          </cell>
          <cell r="Q9">
            <v>3.25</v>
          </cell>
          <cell r="R9">
            <v>2.27</v>
          </cell>
          <cell r="T9">
            <v>1.57</v>
          </cell>
          <cell r="U9">
            <v>2.33</v>
          </cell>
        </row>
        <row r="10">
          <cell r="C10">
            <v>0</v>
          </cell>
          <cell r="D10">
            <v>0</v>
          </cell>
          <cell r="F10">
            <v>0</v>
          </cell>
          <cell r="G10">
            <v>0</v>
          </cell>
          <cell r="J10">
            <v>0</v>
          </cell>
          <cell r="K10">
            <v>0</v>
          </cell>
          <cell r="L10">
            <v>0</v>
          </cell>
          <cell r="M10">
            <v>0</v>
          </cell>
          <cell r="N10">
            <v>0</v>
          </cell>
          <cell r="O10">
            <v>0</v>
          </cell>
          <cell r="P10">
            <v>0</v>
          </cell>
          <cell r="Q10">
            <v>0.08</v>
          </cell>
          <cell r="R10">
            <v>0.1</v>
          </cell>
          <cell r="T10">
            <v>0.13</v>
          </cell>
          <cell r="U10">
            <v>0.12</v>
          </cell>
        </row>
        <row r="11">
          <cell r="C11">
            <v>0</v>
          </cell>
          <cell r="D11">
            <v>0</v>
          </cell>
          <cell r="F11">
            <v>0</v>
          </cell>
          <cell r="G11">
            <v>0</v>
          </cell>
          <cell r="J11">
            <v>0</v>
          </cell>
          <cell r="K11">
            <v>0</v>
          </cell>
          <cell r="L11">
            <v>0</v>
          </cell>
          <cell r="M11">
            <v>0</v>
          </cell>
          <cell r="N11">
            <v>0</v>
          </cell>
          <cell r="O11">
            <v>0</v>
          </cell>
          <cell r="P11">
            <v>0</v>
          </cell>
          <cell r="Q11">
            <v>0.89</v>
          </cell>
          <cell r="R11">
            <v>0.53</v>
          </cell>
          <cell r="T11">
            <v>2.13</v>
          </cell>
          <cell r="U11">
            <v>0.03000000000000025</v>
          </cell>
        </row>
        <row r="12">
          <cell r="C12">
            <v>23.1</v>
          </cell>
          <cell r="D12">
            <v>19.5</v>
          </cell>
          <cell r="F12">
            <v>0</v>
          </cell>
          <cell r="G12">
            <v>2.4</v>
          </cell>
          <cell r="J12">
            <v>23.1</v>
          </cell>
          <cell r="K12">
            <v>17.9</v>
          </cell>
          <cell r="L12">
            <v>41</v>
          </cell>
          <cell r="M12">
            <v>0</v>
          </cell>
          <cell r="N12">
            <v>10</v>
          </cell>
          <cell r="O12">
            <v>10</v>
          </cell>
          <cell r="P12">
            <v>51</v>
          </cell>
          <cell r="Q12">
            <v>19.7</v>
          </cell>
          <cell r="R12">
            <v>24.74</v>
          </cell>
          <cell r="T12">
            <v>18.31</v>
          </cell>
          <cell r="U12">
            <v>17.47</v>
          </cell>
        </row>
        <row r="13">
          <cell r="J13">
            <v>264.7</v>
          </cell>
          <cell r="K13">
            <v>320.3</v>
          </cell>
          <cell r="L13">
            <v>585</v>
          </cell>
          <cell r="M13">
            <v>235</v>
          </cell>
          <cell r="N13">
            <v>330</v>
          </cell>
          <cell r="O13">
            <v>565</v>
          </cell>
          <cell r="P13">
            <v>1150</v>
          </cell>
          <cell r="Q13">
            <v>256.48</v>
          </cell>
          <cell r="R13">
            <v>280.09</v>
          </cell>
          <cell r="T13">
            <v>308</v>
          </cell>
          <cell r="U13">
            <v>515.39</v>
          </cell>
        </row>
        <row r="16">
          <cell r="C16">
            <v>1.2</v>
          </cell>
          <cell r="D16">
            <v>36.2</v>
          </cell>
          <cell r="F16">
            <v>10</v>
          </cell>
          <cell r="G16">
            <v>17.6</v>
          </cell>
          <cell r="J16">
            <v>1.2</v>
          </cell>
          <cell r="K16">
            <v>15.8</v>
          </cell>
          <cell r="L16">
            <v>17</v>
          </cell>
          <cell r="M16">
            <v>-3</v>
          </cell>
          <cell r="N16">
            <v>37</v>
          </cell>
          <cell r="O16">
            <v>34</v>
          </cell>
          <cell r="P16">
            <v>51</v>
          </cell>
          <cell r="Q16">
            <v>-6.86</v>
          </cell>
          <cell r="R16">
            <v>15.58</v>
          </cell>
          <cell r="T16">
            <v>39.89</v>
          </cell>
          <cell r="U16">
            <v>55</v>
          </cell>
        </row>
        <row r="18">
          <cell r="C18">
            <v>11.1</v>
          </cell>
          <cell r="D18">
            <v>24.9</v>
          </cell>
          <cell r="F18">
            <v>9</v>
          </cell>
          <cell r="G18">
            <v>14.7</v>
          </cell>
          <cell r="J18">
            <v>11.1</v>
          </cell>
          <cell r="K18">
            <v>17.9</v>
          </cell>
          <cell r="L18">
            <v>29</v>
          </cell>
          <cell r="M18">
            <v>6.5</v>
          </cell>
          <cell r="N18">
            <v>9.5</v>
          </cell>
          <cell r="O18">
            <v>16</v>
          </cell>
          <cell r="P18">
            <v>45</v>
          </cell>
          <cell r="S18">
            <v>26</v>
          </cell>
          <cell r="V18">
            <v>50</v>
          </cell>
        </row>
        <row r="19">
          <cell r="C19">
            <v>9.3</v>
          </cell>
          <cell r="D19">
            <v>16</v>
          </cell>
          <cell r="F19">
            <v>9</v>
          </cell>
          <cell r="G19">
            <v>9.7</v>
          </cell>
          <cell r="J19">
            <v>9.3</v>
          </cell>
          <cell r="K19">
            <v>9.8</v>
          </cell>
          <cell r="L19">
            <v>19.1</v>
          </cell>
          <cell r="M19">
            <v>5.8</v>
          </cell>
          <cell r="N19">
            <v>5.7</v>
          </cell>
          <cell r="O19">
            <v>11.5</v>
          </cell>
          <cell r="P19">
            <v>30.6</v>
          </cell>
          <cell r="W19">
            <v>66</v>
          </cell>
        </row>
        <row r="20">
          <cell r="C20">
            <v>5.8</v>
          </cell>
          <cell r="D20">
            <v>14</v>
          </cell>
          <cell r="F20">
            <v>12</v>
          </cell>
          <cell r="G20">
            <v>8.2</v>
          </cell>
          <cell r="J20">
            <v>5.8</v>
          </cell>
          <cell r="K20">
            <v>9.2</v>
          </cell>
          <cell r="L20">
            <v>15</v>
          </cell>
          <cell r="M20">
            <v>7</v>
          </cell>
          <cell r="N20">
            <v>8</v>
          </cell>
          <cell r="O20">
            <v>15</v>
          </cell>
          <cell r="P20">
            <v>30</v>
          </cell>
          <cell r="S20">
            <v>13</v>
          </cell>
          <cell r="V20">
            <v>19</v>
          </cell>
        </row>
      </sheetData>
      <sheetData sheetId="6">
        <row r="6">
          <cell r="C6">
            <v>58.8</v>
          </cell>
          <cell r="D6">
            <v>55</v>
          </cell>
          <cell r="F6">
            <v>65</v>
          </cell>
          <cell r="G6">
            <v>51.2</v>
          </cell>
          <cell r="J6">
            <v>58.8</v>
          </cell>
          <cell r="K6">
            <v>56.2</v>
          </cell>
          <cell r="L6">
            <v>115</v>
          </cell>
          <cell r="M6">
            <v>65</v>
          </cell>
          <cell r="N6">
            <v>55</v>
          </cell>
          <cell r="O6">
            <v>120</v>
          </cell>
          <cell r="P6">
            <v>235</v>
          </cell>
          <cell r="Q6">
            <v>51.29</v>
          </cell>
          <cell r="R6">
            <v>52.28</v>
          </cell>
          <cell r="T6">
            <v>63.13</v>
          </cell>
          <cell r="U6">
            <v>46.33</v>
          </cell>
        </row>
        <row r="7">
          <cell r="J7">
            <v>65</v>
          </cell>
          <cell r="K7">
            <v>65</v>
          </cell>
          <cell r="L7">
            <v>130</v>
          </cell>
          <cell r="M7">
            <v>80</v>
          </cell>
          <cell r="N7">
            <v>70</v>
          </cell>
          <cell r="O7">
            <v>150</v>
          </cell>
          <cell r="P7">
            <v>280</v>
          </cell>
          <cell r="Q7">
            <v>65.64</v>
          </cell>
          <cell r="R7">
            <v>58.91</v>
          </cell>
          <cell r="T7">
            <v>70.04</v>
          </cell>
          <cell r="U7">
            <v>62</v>
          </cell>
        </row>
        <row r="8">
          <cell r="C8">
            <v>35.5</v>
          </cell>
          <cell r="D8">
            <v>32.8</v>
          </cell>
          <cell r="F8">
            <v>40</v>
          </cell>
          <cell r="G8">
            <v>41.7</v>
          </cell>
          <cell r="J8">
            <v>35.5</v>
          </cell>
          <cell r="K8">
            <v>34.5</v>
          </cell>
          <cell r="L8">
            <v>70</v>
          </cell>
          <cell r="M8">
            <v>40</v>
          </cell>
          <cell r="N8">
            <v>40</v>
          </cell>
          <cell r="O8">
            <v>80</v>
          </cell>
          <cell r="P8">
            <v>150</v>
          </cell>
          <cell r="Q8">
            <v>35.33</v>
          </cell>
          <cell r="R8">
            <v>32</v>
          </cell>
          <cell r="T8">
            <v>35.64</v>
          </cell>
          <cell r="U8">
            <v>30.44</v>
          </cell>
        </row>
        <row r="9">
          <cell r="C9">
            <v>18.3</v>
          </cell>
          <cell r="D9">
            <v>18.2</v>
          </cell>
          <cell r="F9">
            <v>25</v>
          </cell>
          <cell r="G9">
            <v>23.5</v>
          </cell>
          <cell r="J9">
            <v>18.3</v>
          </cell>
          <cell r="K9">
            <v>16.7</v>
          </cell>
          <cell r="L9">
            <v>35</v>
          </cell>
          <cell r="M9">
            <v>25</v>
          </cell>
          <cell r="N9">
            <v>20</v>
          </cell>
          <cell r="O9">
            <v>45</v>
          </cell>
          <cell r="P9">
            <v>80</v>
          </cell>
          <cell r="Q9">
            <v>19.33</v>
          </cell>
          <cell r="R9">
            <v>17.75</v>
          </cell>
          <cell r="T9">
            <v>23.74</v>
          </cell>
          <cell r="U9">
            <v>22.35</v>
          </cell>
        </row>
        <row r="10">
          <cell r="C10">
            <v>3.6</v>
          </cell>
          <cell r="D10">
            <v>3.7</v>
          </cell>
          <cell r="F10">
            <v>5</v>
          </cell>
          <cell r="G10">
            <v>2.7</v>
          </cell>
          <cell r="J10">
            <v>3.6</v>
          </cell>
          <cell r="K10">
            <v>6.4</v>
          </cell>
          <cell r="L10">
            <v>10</v>
          </cell>
          <cell r="M10">
            <v>5</v>
          </cell>
          <cell r="N10">
            <v>0</v>
          </cell>
          <cell r="O10">
            <v>5</v>
          </cell>
          <cell r="P10">
            <v>15</v>
          </cell>
          <cell r="Q10">
            <v>3.56</v>
          </cell>
          <cell r="R10">
            <v>3</v>
          </cell>
          <cell r="T10">
            <v>2.87</v>
          </cell>
          <cell r="U10">
            <v>2.53</v>
          </cell>
        </row>
        <row r="11">
          <cell r="C11">
            <v>7.3</v>
          </cell>
          <cell r="D11">
            <v>5.2</v>
          </cell>
          <cell r="F11">
            <v>10</v>
          </cell>
          <cell r="G11">
            <v>7.5</v>
          </cell>
          <cell r="J11">
            <v>7.3</v>
          </cell>
          <cell r="K11">
            <v>7.7</v>
          </cell>
          <cell r="L11">
            <v>15</v>
          </cell>
          <cell r="M11">
            <v>10</v>
          </cell>
          <cell r="N11">
            <v>10</v>
          </cell>
          <cell r="O11">
            <v>20</v>
          </cell>
          <cell r="P11">
            <v>35</v>
          </cell>
          <cell r="Q11">
            <v>7.22</v>
          </cell>
          <cell r="R11">
            <v>5.84</v>
          </cell>
          <cell r="T11">
            <v>7.46</v>
          </cell>
          <cell r="U11">
            <v>6.32</v>
          </cell>
        </row>
        <row r="12">
          <cell r="C12">
            <v>0.29999999999999716</v>
          </cell>
          <cell r="D12">
            <v>0.30000000000001137</v>
          </cell>
          <cell r="F12">
            <v>0</v>
          </cell>
          <cell r="G12">
            <v>-0.6000000000000085</v>
          </cell>
          <cell r="J12">
            <v>0.29999999999999716</v>
          </cell>
          <cell r="K12">
            <v>-0.29999999999999716</v>
          </cell>
          <cell r="L12">
            <v>0</v>
          </cell>
          <cell r="M12">
            <v>0</v>
          </cell>
          <cell r="N12">
            <v>0</v>
          </cell>
          <cell r="O12">
            <v>0</v>
          </cell>
          <cell r="P12">
            <v>0</v>
          </cell>
          <cell r="Q12">
            <v>0.2</v>
          </cell>
          <cell r="R12">
            <v>0.32</v>
          </cell>
          <cell r="T12">
            <v>0.33</v>
          </cell>
          <cell r="U12">
            <v>0.36</v>
          </cell>
        </row>
        <row r="13">
          <cell r="J13">
            <v>123.8</v>
          </cell>
          <cell r="K13">
            <v>121.2</v>
          </cell>
          <cell r="L13">
            <v>245</v>
          </cell>
          <cell r="M13">
            <v>145</v>
          </cell>
          <cell r="N13">
            <v>125</v>
          </cell>
          <cell r="O13">
            <v>270</v>
          </cell>
          <cell r="P13">
            <v>515</v>
          </cell>
          <cell r="Q13">
            <v>116.93</v>
          </cell>
          <cell r="R13">
            <v>111.19</v>
          </cell>
          <cell r="T13">
            <v>133.17</v>
          </cell>
          <cell r="U13">
            <v>108.33</v>
          </cell>
        </row>
        <row r="16">
          <cell r="C16">
            <v>23.2</v>
          </cell>
          <cell r="D16">
            <v>6.8</v>
          </cell>
          <cell r="F16">
            <v>26</v>
          </cell>
          <cell r="G16">
            <v>24</v>
          </cell>
          <cell r="J16">
            <v>23.2</v>
          </cell>
          <cell r="K16">
            <v>20.8</v>
          </cell>
          <cell r="L16">
            <v>44</v>
          </cell>
          <cell r="M16">
            <v>28</v>
          </cell>
          <cell r="N16">
            <v>15</v>
          </cell>
          <cell r="O16">
            <v>43</v>
          </cell>
          <cell r="P16">
            <v>87</v>
          </cell>
          <cell r="Q16">
            <v>19.18</v>
          </cell>
          <cell r="R16">
            <v>18.94</v>
          </cell>
          <cell r="T16">
            <v>29.47</v>
          </cell>
          <cell r="U16">
            <v>4</v>
          </cell>
        </row>
        <row r="18">
          <cell r="C18">
            <v>6.1</v>
          </cell>
          <cell r="D18">
            <v>7.9</v>
          </cell>
          <cell r="F18">
            <v>7</v>
          </cell>
          <cell r="G18">
            <v>9</v>
          </cell>
          <cell r="J18">
            <v>6.1</v>
          </cell>
          <cell r="K18">
            <v>8.9</v>
          </cell>
          <cell r="L18">
            <v>15</v>
          </cell>
          <cell r="M18">
            <v>8.5</v>
          </cell>
          <cell r="N18">
            <v>7.5</v>
          </cell>
          <cell r="O18">
            <v>16</v>
          </cell>
          <cell r="P18">
            <v>31</v>
          </cell>
          <cell r="S18">
            <v>12</v>
          </cell>
          <cell r="V18">
            <v>15</v>
          </cell>
        </row>
        <row r="19">
          <cell r="C19">
            <v>3.1</v>
          </cell>
          <cell r="D19">
            <v>1.3</v>
          </cell>
          <cell r="F19">
            <v>3</v>
          </cell>
          <cell r="G19">
            <v>2.6</v>
          </cell>
          <cell r="J19">
            <v>3.1</v>
          </cell>
          <cell r="K19">
            <v>3.6</v>
          </cell>
          <cell r="L19">
            <v>6.7</v>
          </cell>
          <cell r="M19">
            <v>3.7</v>
          </cell>
          <cell r="N19">
            <v>3.8</v>
          </cell>
          <cell r="O19">
            <v>7.5</v>
          </cell>
          <cell r="P19">
            <v>14.2</v>
          </cell>
          <cell r="W19">
            <v>9</v>
          </cell>
        </row>
        <row r="20">
          <cell r="C20">
            <v>1.9</v>
          </cell>
          <cell r="D20">
            <v>9.7</v>
          </cell>
          <cell r="F20">
            <v>4</v>
          </cell>
          <cell r="G20">
            <v>2.4</v>
          </cell>
          <cell r="J20">
            <v>1.9</v>
          </cell>
          <cell r="K20">
            <v>8.1</v>
          </cell>
          <cell r="L20">
            <v>10</v>
          </cell>
          <cell r="M20">
            <v>6</v>
          </cell>
          <cell r="N20">
            <v>4</v>
          </cell>
          <cell r="O20">
            <v>10</v>
          </cell>
          <cell r="P20">
            <v>20</v>
          </cell>
          <cell r="S20">
            <v>4</v>
          </cell>
          <cell r="V20">
            <v>15</v>
          </cell>
        </row>
      </sheetData>
      <sheetData sheetId="7">
        <row r="6">
          <cell r="C6">
            <v>52.3</v>
          </cell>
          <cell r="D6">
            <v>66.80000000000024</v>
          </cell>
          <cell r="F6">
            <v>65</v>
          </cell>
          <cell r="G6">
            <v>75.89999999999995</v>
          </cell>
          <cell r="J6">
            <v>52.3</v>
          </cell>
          <cell r="K6">
            <v>62.7</v>
          </cell>
          <cell r="L6">
            <v>115</v>
          </cell>
          <cell r="M6">
            <v>80</v>
          </cell>
          <cell r="N6">
            <v>90</v>
          </cell>
          <cell r="O6">
            <v>170</v>
          </cell>
          <cell r="P6">
            <v>285</v>
          </cell>
          <cell r="Q6">
            <v>54.07</v>
          </cell>
          <cell r="R6">
            <v>56.52</v>
          </cell>
          <cell r="T6">
            <v>61.66</v>
          </cell>
          <cell r="U6">
            <v>67.15</v>
          </cell>
        </row>
        <row r="7">
          <cell r="J7">
            <v>1.2999999999999616</v>
          </cell>
          <cell r="K7">
            <v>-1.2999999999999616</v>
          </cell>
          <cell r="L7">
            <v>0</v>
          </cell>
          <cell r="M7">
            <v>0</v>
          </cell>
          <cell r="N7">
            <v>0</v>
          </cell>
          <cell r="O7">
            <v>0</v>
          </cell>
          <cell r="P7">
            <v>0</v>
          </cell>
          <cell r="Q7">
            <v>2.23</v>
          </cell>
          <cell r="R7">
            <v>0.7</v>
          </cell>
          <cell r="T7">
            <v>0.77</v>
          </cell>
          <cell r="U7">
            <v>1.69</v>
          </cell>
        </row>
        <row r="8">
          <cell r="C8">
            <v>0.5</v>
          </cell>
          <cell r="D8">
            <v>-0.8999999999999773</v>
          </cell>
          <cell r="F8">
            <v>0</v>
          </cell>
          <cell r="G8">
            <v>-0.5999999999999659</v>
          </cell>
          <cell r="J8">
            <v>0.5</v>
          </cell>
          <cell r="K8">
            <v>-0.5</v>
          </cell>
          <cell r="L8">
            <v>0</v>
          </cell>
          <cell r="M8">
            <v>0</v>
          </cell>
          <cell r="N8">
            <v>0</v>
          </cell>
          <cell r="O8">
            <v>0</v>
          </cell>
          <cell r="P8">
            <v>0</v>
          </cell>
          <cell r="Q8">
            <v>0.35</v>
          </cell>
          <cell r="R8">
            <v>0.26</v>
          </cell>
          <cell r="U8">
            <v>0.69</v>
          </cell>
        </row>
        <row r="9">
          <cell r="C9">
            <v>-0.10000000000005116</v>
          </cell>
          <cell r="D9">
            <v>0</v>
          </cell>
          <cell r="F9">
            <v>0</v>
          </cell>
          <cell r="G9">
            <v>1.0999999999999943</v>
          </cell>
          <cell r="K9">
            <v>1.1000000000000512</v>
          </cell>
          <cell r="L9">
            <v>1</v>
          </cell>
          <cell r="M9">
            <v>0</v>
          </cell>
          <cell r="N9">
            <v>0</v>
          </cell>
          <cell r="O9">
            <v>0</v>
          </cell>
          <cell r="P9">
            <v>1</v>
          </cell>
          <cell r="T9">
            <v>0.03</v>
          </cell>
        </row>
        <row r="10">
          <cell r="C10">
            <v>0.09999999999999432</v>
          </cell>
          <cell r="D10">
            <v>0.4000000000000199</v>
          </cell>
          <cell r="F10">
            <v>0</v>
          </cell>
          <cell r="G10">
            <v>-0.5000000000000142</v>
          </cell>
          <cell r="J10">
            <v>0.09999999999999432</v>
          </cell>
          <cell r="L10">
            <v>0</v>
          </cell>
          <cell r="M10">
            <v>0</v>
          </cell>
          <cell r="N10">
            <v>0</v>
          </cell>
          <cell r="O10">
            <v>0</v>
          </cell>
          <cell r="P10">
            <v>0</v>
          </cell>
          <cell r="Q10">
            <v>0</v>
          </cell>
          <cell r="T10">
            <v>0.21</v>
          </cell>
          <cell r="U10">
            <v>0.04</v>
          </cell>
        </row>
        <row r="11">
          <cell r="C11">
            <v>0.9000000000000057</v>
          </cell>
          <cell r="D11">
            <v>0.6000000000000085</v>
          </cell>
          <cell r="F11">
            <v>0</v>
          </cell>
          <cell r="G11">
            <v>-1.5</v>
          </cell>
          <cell r="J11">
            <v>0.9000000000000057</v>
          </cell>
          <cell r="K11">
            <v>-0.9000000000000057</v>
          </cell>
          <cell r="L11">
            <v>0</v>
          </cell>
          <cell r="M11">
            <v>0</v>
          </cell>
          <cell r="N11">
            <v>0</v>
          </cell>
          <cell r="O11">
            <v>0</v>
          </cell>
          <cell r="P11">
            <v>0</v>
          </cell>
          <cell r="Q11">
            <v>1.82</v>
          </cell>
          <cell r="R11">
            <v>0.67</v>
          </cell>
          <cell r="T11">
            <v>0.74</v>
          </cell>
          <cell r="U11">
            <v>0.97</v>
          </cell>
        </row>
        <row r="12">
          <cell r="C12">
            <v>-0.09999999999998721</v>
          </cell>
          <cell r="D12">
            <v>0.599999999999504</v>
          </cell>
          <cell r="F12">
            <v>0</v>
          </cell>
          <cell r="G12">
            <v>4.500000000000448</v>
          </cell>
          <cell r="K12">
            <v>-0.9000000000000128</v>
          </cell>
          <cell r="L12">
            <v>-1</v>
          </cell>
          <cell r="M12">
            <v>0</v>
          </cell>
          <cell r="N12">
            <v>0</v>
          </cell>
          <cell r="O12">
            <v>0</v>
          </cell>
          <cell r="P12">
            <v>-1</v>
          </cell>
          <cell r="Q12">
            <v>0.1</v>
          </cell>
          <cell r="R12">
            <v>0.02</v>
          </cell>
          <cell r="U12">
            <v>0.15</v>
          </cell>
        </row>
        <row r="13">
          <cell r="J13">
            <v>53.6</v>
          </cell>
          <cell r="K13">
            <v>61.4</v>
          </cell>
          <cell r="L13">
            <v>115</v>
          </cell>
          <cell r="M13">
            <v>80</v>
          </cell>
          <cell r="N13">
            <v>90</v>
          </cell>
          <cell r="O13">
            <v>170</v>
          </cell>
          <cell r="P13">
            <v>285</v>
          </cell>
          <cell r="Q13">
            <v>56.3</v>
          </cell>
          <cell r="R13">
            <v>57.22</v>
          </cell>
          <cell r="T13">
            <v>62.43</v>
          </cell>
          <cell r="U13">
            <v>68.84</v>
          </cell>
        </row>
        <row r="16">
          <cell r="C16">
            <v>5.4</v>
          </cell>
          <cell r="D16">
            <v>14.6</v>
          </cell>
          <cell r="F16">
            <v>4</v>
          </cell>
          <cell r="G16">
            <v>7</v>
          </cell>
          <cell r="J16">
            <v>5.4</v>
          </cell>
          <cell r="K16">
            <v>7.4</v>
          </cell>
          <cell r="L16">
            <v>12.8</v>
          </cell>
          <cell r="M16">
            <v>8.1</v>
          </cell>
          <cell r="N16">
            <v>12.2</v>
          </cell>
          <cell r="O16">
            <v>20.3</v>
          </cell>
          <cell r="P16">
            <v>33.1</v>
          </cell>
          <cell r="Q16">
            <v>-1</v>
          </cell>
          <cell r="R16">
            <v>19</v>
          </cell>
          <cell r="T16">
            <v>10</v>
          </cell>
          <cell r="U16">
            <v>9</v>
          </cell>
        </row>
        <row r="18">
          <cell r="C18">
            <v>27</v>
          </cell>
          <cell r="D18">
            <v>17.4</v>
          </cell>
          <cell r="F18">
            <v>27</v>
          </cell>
          <cell r="G18">
            <v>24.6</v>
          </cell>
          <cell r="J18">
            <v>27</v>
          </cell>
          <cell r="K18">
            <v>18</v>
          </cell>
          <cell r="L18">
            <v>45</v>
          </cell>
          <cell r="M18">
            <v>27.5</v>
          </cell>
          <cell r="N18">
            <v>28.5</v>
          </cell>
          <cell r="O18">
            <v>56</v>
          </cell>
          <cell r="P18">
            <v>101</v>
          </cell>
          <cell r="S18">
            <v>45</v>
          </cell>
          <cell r="V18">
            <v>53</v>
          </cell>
        </row>
        <row r="19">
          <cell r="C19">
            <v>16.6</v>
          </cell>
          <cell r="D19">
            <v>10.4</v>
          </cell>
          <cell r="F19">
            <v>17</v>
          </cell>
          <cell r="G19">
            <v>18</v>
          </cell>
          <cell r="J19">
            <v>16.6</v>
          </cell>
          <cell r="K19">
            <v>16.7</v>
          </cell>
          <cell r="L19">
            <v>33.3</v>
          </cell>
          <cell r="M19">
            <v>19.9</v>
          </cell>
          <cell r="N19">
            <v>20.7</v>
          </cell>
          <cell r="O19">
            <v>40.6</v>
          </cell>
          <cell r="P19">
            <v>73.9</v>
          </cell>
          <cell r="W19">
            <v>13</v>
          </cell>
        </row>
        <row r="20">
          <cell r="C20">
            <v>8.4</v>
          </cell>
          <cell r="D20">
            <v>19.5</v>
          </cell>
          <cell r="F20">
            <v>8</v>
          </cell>
          <cell r="G20">
            <v>11.1</v>
          </cell>
          <cell r="J20">
            <v>8.4</v>
          </cell>
          <cell r="K20">
            <v>11.6</v>
          </cell>
          <cell r="L20">
            <v>20</v>
          </cell>
          <cell r="M20">
            <v>17</v>
          </cell>
          <cell r="N20">
            <v>9</v>
          </cell>
          <cell r="O20">
            <v>26</v>
          </cell>
          <cell r="P20">
            <v>46</v>
          </cell>
          <cell r="S20">
            <v>110</v>
          </cell>
          <cell r="V20">
            <v>-15</v>
          </cell>
        </row>
      </sheetData>
      <sheetData sheetId="8">
        <row r="6">
          <cell r="C6">
            <v>639.8</v>
          </cell>
          <cell r="D6">
            <v>632.3</v>
          </cell>
          <cell r="E6">
            <v>1272.1</v>
          </cell>
          <cell r="F6">
            <v>625</v>
          </cell>
          <cell r="G6">
            <v>632.9000000000001</v>
          </cell>
          <cell r="H6">
            <v>1257.9</v>
          </cell>
          <cell r="I6">
            <v>2530</v>
          </cell>
          <cell r="J6">
            <v>639.8</v>
          </cell>
          <cell r="K6">
            <v>615.2</v>
          </cell>
          <cell r="L6">
            <v>1255</v>
          </cell>
          <cell r="M6">
            <v>610</v>
          </cell>
          <cell r="N6">
            <v>630</v>
          </cell>
          <cell r="O6">
            <v>1240</v>
          </cell>
          <cell r="P6">
            <v>2495</v>
          </cell>
          <cell r="Q6">
            <v>544.77</v>
          </cell>
          <cell r="R6">
            <v>561.28</v>
          </cell>
          <cell r="S6">
            <v>1106.05</v>
          </cell>
          <cell r="T6">
            <v>579.35</v>
          </cell>
          <cell r="U6">
            <v>610.99</v>
          </cell>
          <cell r="V6">
            <v>1190.3400000000001</v>
          </cell>
          <cell r="W6">
            <v>2296.3900000000003</v>
          </cell>
        </row>
        <row r="7">
          <cell r="C7">
            <v>248.3</v>
          </cell>
          <cell r="D7">
            <v>251.3</v>
          </cell>
          <cell r="E7">
            <v>500.2</v>
          </cell>
          <cell r="F7">
            <v>285</v>
          </cell>
          <cell r="G7">
            <v>280.4</v>
          </cell>
          <cell r="H7">
            <v>565.4000000000001</v>
          </cell>
          <cell r="I7">
            <v>1065</v>
          </cell>
          <cell r="J7">
            <v>248.3</v>
          </cell>
          <cell r="K7">
            <v>251.7</v>
          </cell>
          <cell r="L7">
            <v>500</v>
          </cell>
          <cell r="M7">
            <v>300</v>
          </cell>
          <cell r="N7">
            <v>285</v>
          </cell>
          <cell r="O7">
            <v>585</v>
          </cell>
          <cell r="P7">
            <v>1085</v>
          </cell>
          <cell r="Q7">
            <v>223.41</v>
          </cell>
          <cell r="R7">
            <v>212.01</v>
          </cell>
          <cell r="S7">
            <v>435.41999999999996</v>
          </cell>
          <cell r="T7">
            <v>233.58</v>
          </cell>
          <cell r="U7">
            <v>220.89</v>
          </cell>
          <cell r="V7">
            <v>454.47</v>
          </cell>
          <cell r="W7">
            <v>889.89</v>
          </cell>
        </row>
        <row r="8">
          <cell r="C8">
            <v>149.1</v>
          </cell>
          <cell r="D8">
            <v>153</v>
          </cell>
          <cell r="E8">
            <v>302.1</v>
          </cell>
          <cell r="F8">
            <v>160</v>
          </cell>
          <cell r="G8">
            <v>157.89999999999998</v>
          </cell>
          <cell r="H8">
            <v>317.9</v>
          </cell>
          <cell r="I8">
            <v>620</v>
          </cell>
          <cell r="J8">
            <v>149.1</v>
          </cell>
          <cell r="K8">
            <v>150.9</v>
          </cell>
          <cell r="L8">
            <v>300</v>
          </cell>
          <cell r="M8">
            <v>160</v>
          </cell>
          <cell r="N8">
            <v>160</v>
          </cell>
          <cell r="O8">
            <v>320</v>
          </cell>
          <cell r="P8">
            <v>620</v>
          </cell>
          <cell r="Q8">
            <v>145.93</v>
          </cell>
          <cell r="R8">
            <v>136.31</v>
          </cell>
          <cell r="S8">
            <v>282.24</v>
          </cell>
          <cell r="T8">
            <v>149.92</v>
          </cell>
          <cell r="U8">
            <v>156.08</v>
          </cell>
          <cell r="V8">
            <v>306</v>
          </cell>
          <cell r="W8">
            <v>588.24</v>
          </cell>
        </row>
        <row r="9">
          <cell r="C9">
            <v>264.7</v>
          </cell>
          <cell r="D9">
            <v>324.09999999999997</v>
          </cell>
          <cell r="E9">
            <v>589.4</v>
          </cell>
          <cell r="F9">
            <v>240</v>
          </cell>
          <cell r="G9">
            <v>331.20000000000005</v>
          </cell>
          <cell r="H9">
            <v>571.2</v>
          </cell>
          <cell r="I9">
            <v>1160</v>
          </cell>
          <cell r="J9">
            <v>264.7</v>
          </cell>
          <cell r="K9">
            <v>320.3</v>
          </cell>
          <cell r="L9">
            <v>585</v>
          </cell>
          <cell r="M9">
            <v>235</v>
          </cell>
          <cell r="N9">
            <v>330</v>
          </cell>
          <cell r="O9">
            <v>565</v>
          </cell>
          <cell r="P9">
            <v>1150</v>
          </cell>
          <cell r="Q9">
            <v>256.48</v>
          </cell>
          <cell r="R9">
            <v>280.09</v>
          </cell>
          <cell r="S9">
            <v>536.5699999999999</v>
          </cell>
          <cell r="T9">
            <v>308</v>
          </cell>
          <cell r="U9">
            <v>515.39</v>
          </cell>
          <cell r="V9">
            <v>823.39</v>
          </cell>
          <cell r="W9">
            <v>1359.96</v>
          </cell>
        </row>
        <row r="10">
          <cell r="C10">
            <v>123.8</v>
          </cell>
          <cell r="D10">
            <v>115.20000000000002</v>
          </cell>
          <cell r="E10">
            <v>239</v>
          </cell>
          <cell r="F10">
            <v>145</v>
          </cell>
          <cell r="G10">
            <v>126</v>
          </cell>
          <cell r="H10">
            <v>270.99999999999994</v>
          </cell>
          <cell r="I10">
            <v>510</v>
          </cell>
          <cell r="J10">
            <v>123.8</v>
          </cell>
          <cell r="K10">
            <v>121.2</v>
          </cell>
          <cell r="L10">
            <v>245</v>
          </cell>
          <cell r="M10">
            <v>145</v>
          </cell>
          <cell r="N10">
            <v>125</v>
          </cell>
          <cell r="O10">
            <v>270</v>
          </cell>
          <cell r="P10">
            <v>515</v>
          </cell>
          <cell r="Q10">
            <v>116.93</v>
          </cell>
          <cell r="R10">
            <v>111.19</v>
          </cell>
          <cell r="S10">
            <v>228.12</v>
          </cell>
          <cell r="T10">
            <v>133.17</v>
          </cell>
          <cell r="U10">
            <v>108.33</v>
          </cell>
          <cell r="V10">
            <v>241.5</v>
          </cell>
          <cell r="W10">
            <v>469.62</v>
          </cell>
        </row>
        <row r="11">
          <cell r="C11">
            <v>53.59999999999996</v>
          </cell>
          <cell r="D11">
            <v>67.4999999999998</v>
          </cell>
          <cell r="E11">
            <v>121.09999999999975</v>
          </cell>
          <cell r="F11">
            <v>65</v>
          </cell>
          <cell r="G11">
            <v>78.9000000000004</v>
          </cell>
          <cell r="H11">
            <v>143.9000000000004</v>
          </cell>
          <cell r="I11">
            <v>265.00000000000017</v>
          </cell>
          <cell r="J11">
            <v>53.6</v>
          </cell>
          <cell r="K11">
            <v>61.4</v>
          </cell>
          <cell r="L11">
            <v>115</v>
          </cell>
          <cell r="M11">
            <v>80</v>
          </cell>
          <cell r="N11">
            <v>90</v>
          </cell>
          <cell r="O11">
            <v>170</v>
          </cell>
          <cell r="P11">
            <v>285</v>
          </cell>
          <cell r="Q11">
            <v>56.3</v>
          </cell>
          <cell r="R11">
            <v>57.22</v>
          </cell>
          <cell r="S11">
            <v>113.52</v>
          </cell>
          <cell r="T11">
            <v>62.43</v>
          </cell>
          <cell r="U11">
            <v>68.84</v>
          </cell>
          <cell r="V11">
            <v>131.27</v>
          </cell>
          <cell r="W11">
            <v>244.79000000000002</v>
          </cell>
        </row>
      </sheetData>
      <sheetData sheetId="11">
        <row r="11">
          <cell r="Q11">
            <v>-0.6</v>
          </cell>
          <cell r="R11">
            <v>19.4</v>
          </cell>
          <cell r="S11">
            <v>18.799999999999997</v>
          </cell>
        </row>
        <row r="12">
          <cell r="C12">
            <v>-45.1</v>
          </cell>
          <cell r="D12">
            <v>-43</v>
          </cell>
          <cell r="E12">
            <v>-88.1</v>
          </cell>
          <cell r="F12">
            <v>-54</v>
          </cell>
          <cell r="G12">
            <v>-51.9</v>
          </cell>
          <cell r="J12">
            <v>-45.1</v>
          </cell>
          <cell r="K12">
            <v>-44.7</v>
          </cell>
          <cell r="M12">
            <v>-60.1</v>
          </cell>
          <cell r="N12">
            <v>-58.2</v>
          </cell>
          <cell r="Q12">
            <v>-38.55</v>
          </cell>
          <cell r="R12">
            <v>-53.56</v>
          </cell>
          <cell r="S12">
            <v>-92.11</v>
          </cell>
          <cell r="T12">
            <v>-49.96</v>
          </cell>
          <cell r="U12">
            <v>-55</v>
          </cell>
        </row>
      </sheetData>
      <sheetData sheetId="14">
        <row r="6">
          <cell r="J6">
            <v>16.4</v>
          </cell>
          <cell r="K6">
            <v>17.4</v>
          </cell>
          <cell r="L6">
            <v>33.8</v>
          </cell>
          <cell r="M6">
            <v>17.3</v>
          </cell>
          <cell r="N6">
            <v>18</v>
          </cell>
          <cell r="O6">
            <v>35.3</v>
          </cell>
          <cell r="P6">
            <v>69.1</v>
          </cell>
        </row>
        <row r="7">
          <cell r="J7">
            <v>16.7</v>
          </cell>
          <cell r="K7">
            <v>18.1</v>
          </cell>
          <cell r="L7">
            <v>34.8</v>
          </cell>
          <cell r="M7">
            <v>18</v>
          </cell>
          <cell r="N7">
            <v>18.1</v>
          </cell>
          <cell r="O7">
            <v>36.1</v>
          </cell>
          <cell r="P7">
            <v>70.9</v>
          </cell>
        </row>
        <row r="8">
          <cell r="J8">
            <v>9.8</v>
          </cell>
          <cell r="K8">
            <v>10.5</v>
          </cell>
          <cell r="L8">
            <v>20.3</v>
          </cell>
          <cell r="M8">
            <v>10.3</v>
          </cell>
          <cell r="N8">
            <v>10.7</v>
          </cell>
          <cell r="O8">
            <v>21</v>
          </cell>
          <cell r="P8">
            <v>41.3</v>
          </cell>
        </row>
        <row r="9">
          <cell r="J9">
            <v>9.3</v>
          </cell>
          <cell r="K9">
            <v>9.8</v>
          </cell>
          <cell r="L9">
            <v>19.1</v>
          </cell>
          <cell r="M9">
            <v>5.8</v>
          </cell>
          <cell r="N9">
            <v>5.7</v>
          </cell>
          <cell r="O9">
            <v>11.5</v>
          </cell>
          <cell r="P9">
            <v>30.6</v>
          </cell>
        </row>
        <row r="10">
          <cell r="J10">
            <v>3.1</v>
          </cell>
          <cell r="K10">
            <v>3.6</v>
          </cell>
          <cell r="L10">
            <v>6.7</v>
          </cell>
          <cell r="M10">
            <v>3.7</v>
          </cell>
          <cell r="N10">
            <v>3.8</v>
          </cell>
          <cell r="O10">
            <v>7.5</v>
          </cell>
          <cell r="P10">
            <v>14.2</v>
          </cell>
        </row>
        <row r="11">
          <cell r="J11">
            <v>16.6</v>
          </cell>
          <cell r="K11">
            <v>16.7</v>
          </cell>
          <cell r="L11">
            <v>33.3</v>
          </cell>
          <cell r="M11">
            <v>19.9</v>
          </cell>
          <cell r="N11">
            <v>20.7</v>
          </cell>
          <cell r="O11">
            <v>40.6</v>
          </cell>
          <cell r="P11">
            <v>73.9</v>
          </cell>
        </row>
        <row r="12">
          <cell r="J12">
            <v>71.89999999999999</v>
          </cell>
          <cell r="K12">
            <v>76.1</v>
          </cell>
          <cell r="L12">
            <v>148</v>
          </cell>
          <cell r="M12">
            <v>75</v>
          </cell>
          <cell r="N12">
            <v>77</v>
          </cell>
          <cell r="O12">
            <v>152</v>
          </cell>
          <cell r="P12">
            <v>300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N38"/>
  <sheetViews>
    <sheetView tabSelected="1" zoomScale="75" zoomScaleNormal="75" workbookViewId="0" topLeftCell="A1">
      <selection activeCell="A2" sqref="A2"/>
    </sheetView>
  </sheetViews>
  <sheetFormatPr defaultColWidth="9.00390625" defaultRowHeight="13.5"/>
  <cols>
    <col min="2" max="2" width="12.625" style="0" customWidth="1"/>
    <col min="3" max="3" width="9.125" style="0" customWidth="1"/>
    <col min="4" max="4" width="28.375" style="0" customWidth="1"/>
    <col min="5" max="5" width="54.125" style="0" customWidth="1"/>
    <col min="6" max="6" width="9.875" style="350" customWidth="1"/>
    <col min="7" max="7" width="10.00390625" style="350" customWidth="1"/>
  </cols>
  <sheetData>
    <row r="2" spans="1:4" ht="13.5">
      <c r="A2" s="347"/>
      <c r="B2" s="347"/>
      <c r="C2" s="347"/>
      <c r="D2" s="347"/>
    </row>
    <row r="3" spans="1:9" ht="45.75" customHeight="1">
      <c r="A3" s="347"/>
      <c r="B3" s="347"/>
      <c r="C3" s="347"/>
      <c r="D3" s="958" t="s">
        <v>182</v>
      </c>
      <c r="E3" s="958"/>
      <c r="F3" s="958"/>
      <c r="G3" s="958"/>
      <c r="H3" s="958"/>
      <c r="I3" s="958"/>
    </row>
    <row r="4" spans="1:7" ht="17.25">
      <c r="A4" s="347"/>
      <c r="B4" s="347"/>
      <c r="C4" s="347"/>
      <c r="D4" s="347"/>
      <c r="E4" s="456"/>
      <c r="F4" s="349"/>
      <c r="G4" s="349"/>
    </row>
    <row r="5" spans="1:7" ht="17.25">
      <c r="A5" s="347"/>
      <c r="B5" s="347"/>
      <c r="C5" s="347"/>
      <c r="D5" s="347"/>
      <c r="E5" s="456"/>
      <c r="F5" s="349"/>
      <c r="G5" s="349"/>
    </row>
    <row r="6" spans="1:7" ht="21" customHeight="1">
      <c r="A6" s="347"/>
      <c r="B6" s="347"/>
      <c r="C6" s="347"/>
      <c r="D6" s="347"/>
      <c r="E6" s="526" t="s">
        <v>183</v>
      </c>
      <c r="F6" s="527" t="s">
        <v>184</v>
      </c>
      <c r="G6" s="527">
        <v>1</v>
      </c>
    </row>
    <row r="7" spans="1:7" ht="21" customHeight="1">
      <c r="A7" s="347"/>
      <c r="B7" s="347"/>
      <c r="C7" s="347"/>
      <c r="D7" s="347"/>
      <c r="E7" s="526" t="s">
        <v>185</v>
      </c>
      <c r="F7" s="527" t="s">
        <v>184</v>
      </c>
      <c r="G7" s="527">
        <v>2</v>
      </c>
    </row>
    <row r="8" spans="1:7" ht="23.25" customHeight="1">
      <c r="A8" s="347"/>
      <c r="B8" s="347"/>
      <c r="C8" s="347"/>
      <c r="D8" s="347"/>
      <c r="E8" s="526" t="s">
        <v>186</v>
      </c>
      <c r="F8" s="527" t="s">
        <v>184</v>
      </c>
      <c r="G8" s="527">
        <v>3</v>
      </c>
    </row>
    <row r="9" spans="1:7" ht="23.25" customHeight="1">
      <c r="A9" s="347"/>
      <c r="B9" s="347"/>
      <c r="C9" s="347"/>
      <c r="D9" s="347"/>
      <c r="E9" s="526" t="s">
        <v>187</v>
      </c>
      <c r="F9" s="527" t="s">
        <v>184</v>
      </c>
      <c r="G9" s="527">
        <v>4</v>
      </c>
    </row>
    <row r="10" spans="1:7" ht="23.25" customHeight="1">
      <c r="A10" s="347"/>
      <c r="B10" s="347"/>
      <c r="C10" s="347"/>
      <c r="D10" s="398"/>
      <c r="E10" s="528" t="s">
        <v>188</v>
      </c>
      <c r="F10" s="527" t="s">
        <v>184</v>
      </c>
      <c r="G10" s="527">
        <v>5</v>
      </c>
    </row>
    <row r="11" spans="1:7" ht="23.25" customHeight="1">
      <c r="A11" s="347"/>
      <c r="B11" s="347"/>
      <c r="C11" s="347"/>
      <c r="D11" s="347"/>
      <c r="E11" s="526" t="s">
        <v>189</v>
      </c>
      <c r="F11" s="527" t="s">
        <v>184</v>
      </c>
      <c r="G11" s="527">
        <v>6</v>
      </c>
    </row>
    <row r="12" spans="1:7" ht="23.25" customHeight="1">
      <c r="A12" s="347"/>
      <c r="B12" s="347"/>
      <c r="C12" s="347"/>
      <c r="D12" s="347"/>
      <c r="E12" s="526" t="s">
        <v>190</v>
      </c>
      <c r="F12" s="527" t="s">
        <v>184</v>
      </c>
      <c r="G12" s="527">
        <v>7</v>
      </c>
    </row>
    <row r="13" spans="1:7" ht="23.25" customHeight="1">
      <c r="A13" s="347"/>
      <c r="B13" s="347"/>
      <c r="C13" s="347"/>
      <c r="D13" s="348"/>
      <c r="E13" s="529" t="s">
        <v>191</v>
      </c>
      <c r="F13" s="527" t="s">
        <v>184</v>
      </c>
      <c r="G13" s="527">
        <v>8</v>
      </c>
    </row>
    <row r="14" spans="4:7" ht="23.25" customHeight="1">
      <c r="D14" s="347"/>
      <c r="E14" s="526" t="s">
        <v>163</v>
      </c>
      <c r="F14" s="527" t="s">
        <v>184</v>
      </c>
      <c r="G14" s="527">
        <v>9</v>
      </c>
    </row>
    <row r="15" spans="4:7" ht="23.25" customHeight="1">
      <c r="D15" s="347"/>
      <c r="E15" s="526" t="s">
        <v>113</v>
      </c>
      <c r="F15" s="527" t="s">
        <v>184</v>
      </c>
      <c r="G15" s="527">
        <v>10</v>
      </c>
    </row>
    <row r="16" spans="4:7" ht="23.25" customHeight="1">
      <c r="D16" s="347"/>
      <c r="E16" s="526" t="s">
        <v>192</v>
      </c>
      <c r="F16" s="527" t="s">
        <v>184</v>
      </c>
      <c r="G16" s="527">
        <v>11</v>
      </c>
    </row>
    <row r="17" spans="4:7" ht="23.25" customHeight="1">
      <c r="D17" s="347"/>
      <c r="E17" s="526" t="s">
        <v>193</v>
      </c>
      <c r="F17" s="527" t="s">
        <v>184</v>
      </c>
      <c r="G17" s="527">
        <v>12</v>
      </c>
    </row>
    <row r="18" spans="4:7" ht="23.25" customHeight="1">
      <c r="D18" s="347"/>
      <c r="E18" s="526" t="s">
        <v>194</v>
      </c>
      <c r="F18" s="527" t="s">
        <v>184</v>
      </c>
      <c r="G18" s="527">
        <v>13</v>
      </c>
    </row>
    <row r="19" spans="4:7" ht="23.25" customHeight="1">
      <c r="D19" s="347"/>
      <c r="E19" s="526" t="s">
        <v>42</v>
      </c>
      <c r="F19" s="527" t="s">
        <v>184</v>
      </c>
      <c r="G19" s="527">
        <v>14</v>
      </c>
    </row>
    <row r="20" spans="4:7" ht="23.25" customHeight="1">
      <c r="D20" s="347"/>
      <c r="E20" s="526" t="s">
        <v>43</v>
      </c>
      <c r="F20" s="527" t="s">
        <v>184</v>
      </c>
      <c r="G20" s="527">
        <v>15</v>
      </c>
    </row>
    <row r="21" ht="14.25">
      <c r="E21" s="455"/>
    </row>
    <row r="22" ht="14.25">
      <c r="E22" s="455" t="s">
        <v>58</v>
      </c>
    </row>
    <row r="23" ht="22.5" customHeight="1"/>
    <row r="24" spans="3:5" ht="13.5">
      <c r="C24" s="523" t="s">
        <v>169</v>
      </c>
      <c r="E24" s="124"/>
    </row>
    <row r="25" spans="3:4" ht="13.5">
      <c r="C25" s="524" t="s">
        <v>170</v>
      </c>
      <c r="D25" s="123" t="s">
        <v>171</v>
      </c>
    </row>
    <row r="26" spans="3:4" ht="13.5">
      <c r="C26" s="524" t="s">
        <v>172</v>
      </c>
      <c r="D26" s="123" t="s">
        <v>173</v>
      </c>
    </row>
    <row r="27" spans="3:4" ht="13.5">
      <c r="C27" s="524" t="s">
        <v>174</v>
      </c>
      <c r="D27" s="123" t="s">
        <v>175</v>
      </c>
    </row>
    <row r="28" spans="3:4" ht="13.5">
      <c r="C28" s="524" t="s">
        <v>176</v>
      </c>
      <c r="D28" s="123" t="s">
        <v>177</v>
      </c>
    </row>
    <row r="29" spans="3:4" ht="13.5">
      <c r="C29" s="524" t="s">
        <v>178</v>
      </c>
      <c r="D29" s="123" t="s">
        <v>179</v>
      </c>
    </row>
    <row r="30" spans="3:4" ht="13.5">
      <c r="C30" s="524"/>
      <c r="D30" s="123"/>
    </row>
    <row r="31" spans="3:4" ht="13.5">
      <c r="C31" s="524"/>
      <c r="D31" s="123"/>
    </row>
    <row r="32" spans="3:4" ht="13.5">
      <c r="C32" s="524"/>
      <c r="D32" s="123"/>
    </row>
    <row r="34" spans="2:14" ht="13.5">
      <c r="B34" s="525" t="s">
        <v>180</v>
      </c>
      <c r="C34" s="525"/>
      <c r="D34" s="124"/>
      <c r="E34" s="124"/>
      <c r="F34" s="124"/>
      <c r="G34" s="124"/>
      <c r="H34" s="124"/>
      <c r="I34" s="124"/>
      <c r="J34" s="124"/>
      <c r="K34" s="124"/>
      <c r="L34" s="124"/>
      <c r="M34" s="124"/>
      <c r="N34" s="124"/>
    </row>
    <row r="35" spans="2:14" ht="13.5">
      <c r="B35" s="524">
        <v>1</v>
      </c>
      <c r="C35" s="123" t="s">
        <v>181</v>
      </c>
      <c r="E35" s="124"/>
      <c r="F35" s="124"/>
      <c r="G35" s="124"/>
      <c r="H35" s="124"/>
      <c r="I35" s="124"/>
      <c r="J35" s="124"/>
      <c r="K35" s="124"/>
      <c r="L35" s="124"/>
      <c r="M35" s="124"/>
      <c r="N35" s="124"/>
    </row>
    <row r="36" spans="2:14" ht="13.5">
      <c r="B36" s="524">
        <v>2</v>
      </c>
      <c r="C36" s="123" t="s">
        <v>195</v>
      </c>
      <c r="E36" s="124"/>
      <c r="F36" s="124"/>
      <c r="G36" s="124"/>
      <c r="H36" s="124"/>
      <c r="I36" s="124"/>
      <c r="J36" s="124"/>
      <c r="K36" s="124"/>
      <c r="L36" s="124"/>
      <c r="M36" s="124"/>
      <c r="N36" s="124"/>
    </row>
    <row r="37" spans="2:9" ht="84.75" customHeight="1">
      <c r="B37" s="530">
        <v>3</v>
      </c>
      <c r="C37" s="959" t="s">
        <v>196</v>
      </c>
      <c r="D37" s="959"/>
      <c r="E37" s="959"/>
      <c r="F37" s="959"/>
      <c r="G37" s="959"/>
      <c r="H37" s="959"/>
      <c r="I37" s="959"/>
    </row>
    <row r="38" spans="2:3" ht="13.5">
      <c r="B38" s="524">
        <v>4</v>
      </c>
      <c r="C38" s="123" t="s">
        <v>197</v>
      </c>
    </row>
  </sheetData>
  <mergeCells count="2">
    <mergeCell ref="D3:I3"/>
    <mergeCell ref="C37:I37"/>
  </mergeCells>
  <printOptions/>
  <pageMargins left="0.35433070866141736" right="0.2755905511811024" top="0.5118110236220472" bottom="0.1968503937007874" header="0.5118110236220472" footer="0.35433070866141736"/>
  <pageSetup horizontalDpi="600" verticalDpi="600" orientation="landscape" paperSize="9" scale="70" r:id="rId1"/>
  <headerFooter alignWithMargins="0">
    <oddFooter>&amp;C&amp;P/&amp;N&amp;R&amp;F&amp;A</oddFooter>
  </headerFooter>
</worksheet>
</file>

<file path=xl/worksheets/sheet10.xml><?xml version="1.0" encoding="utf-8"?>
<worksheet xmlns="http://schemas.openxmlformats.org/spreadsheetml/2006/main" xmlns:r="http://schemas.openxmlformats.org/officeDocument/2006/relationships">
  <dimension ref="A1:W38"/>
  <sheetViews>
    <sheetView zoomScale="75" zoomScaleNormal="75" workbookViewId="0" topLeftCell="A2">
      <selection activeCell="W6" sqref="W6"/>
    </sheetView>
  </sheetViews>
  <sheetFormatPr defaultColWidth="9.00390625" defaultRowHeight="13.5"/>
  <cols>
    <col min="1" max="23" width="10.125" style="126" customWidth="1"/>
    <col min="24" max="16384" width="9.00390625" style="126" customWidth="1"/>
  </cols>
  <sheetData>
    <row r="1" spans="1:23" s="124" customFormat="1" ht="14.25" thickBot="1">
      <c r="A1" s="123"/>
      <c r="B1" s="123"/>
      <c r="C1" s="123"/>
      <c r="D1" s="123"/>
      <c r="E1" s="123"/>
      <c r="F1" s="123"/>
      <c r="G1" s="123"/>
      <c r="H1" s="123"/>
      <c r="I1" s="123"/>
      <c r="J1" s="123"/>
      <c r="K1" s="123"/>
      <c r="L1" s="123"/>
      <c r="M1" s="123"/>
      <c r="N1" s="123"/>
      <c r="O1" s="123"/>
      <c r="P1" s="123"/>
      <c r="Q1" s="123"/>
      <c r="R1" s="123"/>
      <c r="S1" s="123"/>
      <c r="T1" s="123"/>
      <c r="U1" s="123"/>
      <c r="V1" s="123"/>
      <c r="W1" s="2" t="s">
        <v>112</v>
      </c>
    </row>
    <row r="2" spans="1:23" ht="15.75">
      <c r="A2" s="22"/>
      <c r="B2" s="125"/>
      <c r="C2" s="974" t="s">
        <v>148</v>
      </c>
      <c r="D2" s="975"/>
      <c r="E2" s="975"/>
      <c r="F2" s="975"/>
      <c r="G2" s="975"/>
      <c r="H2" s="975"/>
      <c r="I2" s="976"/>
      <c r="J2" s="977" t="s">
        <v>148</v>
      </c>
      <c r="K2" s="978"/>
      <c r="L2" s="978"/>
      <c r="M2" s="978"/>
      <c r="N2" s="978"/>
      <c r="O2" s="978"/>
      <c r="P2" s="979"/>
      <c r="Q2" s="980" t="s">
        <v>152</v>
      </c>
      <c r="R2" s="981"/>
      <c r="S2" s="981"/>
      <c r="T2" s="981"/>
      <c r="U2" s="981"/>
      <c r="V2" s="981"/>
      <c r="W2" s="982"/>
    </row>
    <row r="3" spans="1:23" ht="15.75">
      <c r="A3" s="960" t="s">
        <v>156</v>
      </c>
      <c r="B3" s="961"/>
      <c r="C3" s="983" t="s">
        <v>149</v>
      </c>
      <c r="D3" s="984"/>
      <c r="E3" s="984"/>
      <c r="F3" s="984"/>
      <c r="G3" s="984"/>
      <c r="H3" s="984"/>
      <c r="I3" s="985"/>
      <c r="J3" s="986" t="s">
        <v>151</v>
      </c>
      <c r="K3" s="987"/>
      <c r="L3" s="987"/>
      <c r="M3" s="987"/>
      <c r="N3" s="987"/>
      <c r="O3" s="987"/>
      <c r="P3" s="988"/>
      <c r="Q3" s="989" t="s">
        <v>153</v>
      </c>
      <c r="R3" s="973"/>
      <c r="S3" s="973"/>
      <c r="T3" s="973"/>
      <c r="U3" s="973"/>
      <c r="V3" s="973"/>
      <c r="W3" s="971"/>
    </row>
    <row r="4" spans="1:23" ht="9.75" customHeight="1" thickBot="1">
      <c r="A4" s="127"/>
      <c r="B4" s="128"/>
      <c r="C4" s="20"/>
      <c r="D4" s="21"/>
      <c r="E4" s="19"/>
      <c r="F4" s="21"/>
      <c r="G4" s="21"/>
      <c r="H4" s="19"/>
      <c r="I4" s="53"/>
      <c r="J4" s="399"/>
      <c r="K4" s="400"/>
      <c r="L4" s="293"/>
      <c r="M4" s="400"/>
      <c r="N4" s="400"/>
      <c r="O4" s="293"/>
      <c r="P4" s="401"/>
      <c r="Q4" s="967"/>
      <c r="R4" s="957"/>
      <c r="S4" s="968"/>
      <c r="T4" s="957"/>
      <c r="U4" s="957"/>
      <c r="V4" s="968"/>
      <c r="W4" s="969"/>
    </row>
    <row r="5" spans="1:23" ht="14.25" thickBot="1">
      <c r="A5" s="1007"/>
      <c r="B5" s="1008"/>
      <c r="C5" s="436" t="s">
        <v>126</v>
      </c>
      <c r="D5" s="503" t="s">
        <v>127</v>
      </c>
      <c r="E5" s="437" t="s">
        <v>128</v>
      </c>
      <c r="F5" s="436" t="s">
        <v>129</v>
      </c>
      <c r="G5" s="503" t="s">
        <v>130</v>
      </c>
      <c r="H5" s="437" t="s">
        <v>131</v>
      </c>
      <c r="I5" s="437" t="s">
        <v>132</v>
      </c>
      <c r="J5" s="504" t="s">
        <v>75</v>
      </c>
      <c r="K5" s="505" t="s">
        <v>133</v>
      </c>
      <c r="L5" s="438" t="s">
        <v>134</v>
      </c>
      <c r="M5" s="506" t="s">
        <v>76</v>
      </c>
      <c r="N5" s="505" t="s">
        <v>77</v>
      </c>
      <c r="O5" s="438" t="s">
        <v>78</v>
      </c>
      <c r="P5" s="438" t="s">
        <v>79</v>
      </c>
      <c r="Q5" s="507" t="s">
        <v>75</v>
      </c>
      <c r="R5" s="508" t="s">
        <v>80</v>
      </c>
      <c r="S5" s="439" t="s">
        <v>81</v>
      </c>
      <c r="T5" s="509" t="s">
        <v>135</v>
      </c>
      <c r="U5" s="508" t="s">
        <v>136</v>
      </c>
      <c r="V5" s="439" t="s">
        <v>137</v>
      </c>
      <c r="W5" s="439" t="s">
        <v>138</v>
      </c>
    </row>
    <row r="6" spans="1:23" ht="23.25" customHeight="1" thickTop="1">
      <c r="A6" s="129" t="s">
        <v>12</v>
      </c>
      <c r="B6" s="130"/>
      <c r="C6" s="649">
        <f>IAB!C6+ECB!C6+AEC!C6+SSB!C6+HCB!C6+Other!C6</f>
        <v>86.02</v>
      </c>
      <c r="D6" s="756">
        <f>IAB!D6+ECB!D6+AEC!D6+SSB!D6+HCB!D6+Other!D6</f>
        <v>94.90000000000002</v>
      </c>
      <c r="E6" s="757">
        <f>IAB!E6+ECB!E6+AEC!E6+SSB!E6+HCB!E6+Other!E6</f>
        <v>180.98000000000002</v>
      </c>
      <c r="F6" s="816">
        <f>IAB!F6+ECB!F6+AEC!F6+SSB!F6+HCB!F6+Other!F6</f>
        <v>91</v>
      </c>
      <c r="G6" s="756">
        <f>IAB!G6+ECB!G6+AEC!G6+SSB!G6+HCB!G6+Other!G6</f>
        <v>97.58</v>
      </c>
      <c r="H6" s="757">
        <f>IAB!H6+ECB!H6+AEC!H6+SSB!H6+HCB!H6+Other!H6</f>
        <v>188.58</v>
      </c>
      <c r="I6" s="757">
        <f>IAB!I6+ECB!I6+AEC!I6+SSB!I6+HCB!I6+Other!I6</f>
        <v>369.56</v>
      </c>
      <c r="J6" s="789">
        <f>IAB!J6+ECB!J6+AEC!J6+SSB!J6+HCB!J6+Other!J6</f>
        <v>86.02</v>
      </c>
      <c r="K6" s="817">
        <f>IAB!K6+ECB!K6+AEC!K6+SSB!K6+HCB!K6+Other!K6</f>
        <v>94.98</v>
      </c>
      <c r="L6" s="787">
        <f>IAB!L6+ECB!L6+AEC!L6+SSB!L6+HCB!L6+Other!L6</f>
        <v>181</v>
      </c>
      <c r="M6" s="789">
        <f>IAB!M6+ECB!M6+AEC!M6+SSB!M6+HCB!M6+Other!M6</f>
        <v>93</v>
      </c>
      <c r="N6" s="817">
        <f>IAB!N6+ECB!N6+AEC!N6+SSB!N6+HCB!N6+Other!N6</f>
        <v>99.5</v>
      </c>
      <c r="O6" s="787">
        <f>IAB!O6+ECB!O6+AEC!O6+SSB!O6+HCB!O6+Other!O6</f>
        <v>192.5</v>
      </c>
      <c r="P6" s="787">
        <f>IAB!P6+ECB!P6+AEC!P6+SSB!P6+HCB!P6+Other!P6</f>
        <v>373.5</v>
      </c>
      <c r="Q6" s="652">
        <f>IAB!Q6+ECB!Q6+AEC!Q6+SSB!Q6+HCB!Q6+Other!Q6</f>
        <v>78.33600000000001</v>
      </c>
      <c r="R6" s="653">
        <f>IAB!R6+ECB!R6+AEC!R6+SSB!R6+HCB!R6+Other!R6</f>
        <v>81.226</v>
      </c>
      <c r="S6" s="651">
        <v>159.6</v>
      </c>
      <c r="T6" s="652">
        <f>IAB!T6+ECB!T6+AEC!T6+SSB!T6+HCB!T6+Other!T6</f>
        <v>90.232</v>
      </c>
      <c r="U6" s="653">
        <f>IAB!U6+ECB!U6+AEC!U6+SSB!U6+HCB!U6+Other!U6</f>
        <v>111.258</v>
      </c>
      <c r="V6" s="651">
        <f>IAB!V6+ECB!V6+AEC!V6+SSB!V6+HCB!V6+Other!V6</f>
        <v>201.49</v>
      </c>
      <c r="W6" s="651">
        <f>IAB!W6+ECB!W6+AEC!W6+SSB!W6+HCB!W6+Other!W6</f>
        <v>361.123</v>
      </c>
    </row>
    <row r="7" spans="1:23" ht="23.25" customHeight="1" thickBot="1">
      <c r="A7" s="131" t="s">
        <v>21</v>
      </c>
      <c r="B7" s="132"/>
      <c r="C7" s="582">
        <f>IAB!C7+ECB!C7+AEC!C7+SSB!C7+HCB!C7+Other!C7</f>
        <v>61.90999999999999</v>
      </c>
      <c r="D7" s="583">
        <f>IAB!D7+ECB!D7+AEC!D7+SSB!D7+HCB!D7+Other!D7</f>
        <v>59.439999999999976</v>
      </c>
      <c r="E7" s="584">
        <v>121.3</v>
      </c>
      <c r="F7" s="818">
        <f>IAB!F7+ECB!F7+AEC!F7+SSB!F7+HCB!F7+Other!F7</f>
        <v>61</v>
      </c>
      <c r="G7" s="583">
        <f>IAB!G7+ECB!G7+AEC!G7+SSB!G7+HCB!G7+Other!G7</f>
        <v>63.15000000000004</v>
      </c>
      <c r="H7" s="584">
        <f>IAB!H7+ECB!H7+AEC!H7+SSB!H7+HCB!H7+Other!H7</f>
        <v>124.15000000000005</v>
      </c>
      <c r="I7" s="584">
        <f>IAB!I7+ECB!I7+AEC!I7+SSB!I7+HCB!I7+Other!I7</f>
        <v>245.5</v>
      </c>
      <c r="J7" s="645">
        <f>IAB!J7+ECB!J7+AEC!J7+SSB!J7+HCB!J7+Other!J7</f>
        <v>61.91</v>
      </c>
      <c r="K7" s="646">
        <f>IAB!K7+ECB!K7+AEC!K7+SSB!K7+HCB!K7+Other!K7</f>
        <v>57.09</v>
      </c>
      <c r="L7" s="644">
        <f>IAB!L7+ECB!L7+AEC!L7+SSB!L7+HCB!L7+Other!L7</f>
        <v>119</v>
      </c>
      <c r="M7" s="645">
        <f>IAB!M7+ECB!M7+AEC!M7+SSB!M7+HCB!M7+Other!M7</f>
        <v>60</v>
      </c>
      <c r="N7" s="646">
        <f>IAB!N7+ECB!N7+AEC!N7+SSB!N7+HCB!N7+Other!N7</f>
        <v>62.5</v>
      </c>
      <c r="O7" s="644">
        <f>IAB!O7+ECB!O7+AEC!O7+SSB!O7+HCB!O7+Other!O7</f>
        <v>122.5</v>
      </c>
      <c r="P7" s="644">
        <f>IAB!P7+ECB!P7+AEC!P7+SSB!P7+HCB!P7+Other!P7</f>
        <v>241.5</v>
      </c>
      <c r="Q7" s="654">
        <f>IAB!Q7+ECB!Q7+AEC!Q7+SSB!Q7+HCB!Q7+Other!Q7</f>
        <v>56.04600000000001</v>
      </c>
      <c r="R7" s="655">
        <f>IAB!R7+ECB!R7+AEC!R7+SSB!R7+HCB!R7+Other!R7</f>
        <v>54.583999999999996</v>
      </c>
      <c r="S7" s="656">
        <v>110.6</v>
      </c>
      <c r="T7" s="654">
        <f>IAB!T7+ECB!T7+AEC!T7+SSB!T7+HCB!T7+Other!T7</f>
        <v>56.41299999999999</v>
      </c>
      <c r="U7" s="655">
        <f>IAB!U7+ECB!U7+AEC!U7+SSB!U7+HCB!U7+Other!U7</f>
        <v>56.79399999999999</v>
      </c>
      <c r="V7" s="656">
        <f>IAB!V7+ECB!V7+AEC!V7+SSB!V7+HCB!V7+Other!V7</f>
        <v>113.20699999999998</v>
      </c>
      <c r="W7" s="656">
        <v>223.8</v>
      </c>
    </row>
    <row r="8" spans="1:23" ht="23.25" customHeight="1" thickTop="1">
      <c r="A8" s="133"/>
      <c r="B8" s="134" t="s">
        <v>14</v>
      </c>
      <c r="C8" s="649">
        <f>IAB!C8+ECB!C8+AEC!C8+SSB!C8+HCB!C8+Other!C8</f>
        <v>16.1</v>
      </c>
      <c r="D8" s="650">
        <f>IAB!D8+ECB!D8+AEC!D8+SSB!D8+HCB!D8+Other!D8</f>
        <v>16.200000000000003</v>
      </c>
      <c r="E8" s="648">
        <f>IAB!E8+ECB!E8+AEC!E8+SSB!E8+HCB!E8+Other!E8</f>
        <v>32.300000000000004</v>
      </c>
      <c r="F8" s="819">
        <f>IAB!F8+ECB!F8+AEC!F8+SSB!F8+HCB!F8+Other!F8</f>
        <v>17.5</v>
      </c>
      <c r="G8" s="650">
        <f>IAB!G8+ECB!G8+AEC!G8+SSB!G8+HCB!G8+Other!G8</f>
        <v>17.700000000000003</v>
      </c>
      <c r="H8" s="648">
        <f>IAB!H8+ECB!H8+AEC!H8+SSB!H8+HCB!H8+Other!H8</f>
        <v>35.20000000000001</v>
      </c>
      <c r="I8" s="648">
        <f>IAB!I8+ECB!I8+AEC!I8+SSB!I8+HCB!I8+Other!I8</f>
        <v>67.5</v>
      </c>
      <c r="J8" s="789">
        <f>IAB!J8+ECB!J8+AEC!J8+SSB!J8+HCB!J8+Other!J8</f>
        <v>16.1</v>
      </c>
      <c r="K8" s="817">
        <f>IAB!K8+ECB!K8+AEC!K8+SSB!K8+HCB!K8+Other!K8</f>
        <v>15.899999999999999</v>
      </c>
      <c r="L8" s="787">
        <f>IAB!L8+ECB!L8+AEC!L8+SSB!L8+HCB!L8+Other!L8</f>
        <v>32</v>
      </c>
      <c r="M8" s="789">
        <f>IAB!M8+ECB!M8+AEC!M8+SSB!M8+HCB!M8+Other!M8</f>
        <v>17</v>
      </c>
      <c r="N8" s="817">
        <f>IAB!N8+ECB!N8+AEC!N8+SSB!N8+HCB!N8+Other!N8</f>
        <v>17</v>
      </c>
      <c r="O8" s="787">
        <f>IAB!O8+ECB!O8+AEC!O8+SSB!O8+HCB!O8+Other!O8</f>
        <v>34</v>
      </c>
      <c r="P8" s="787">
        <f>IAB!P8+ECB!P8+AEC!P8+SSB!P8+HCB!P8+Other!P8</f>
        <v>66</v>
      </c>
      <c r="Q8" s="652">
        <f>IAB!Q8+ECB!Q8+AEC!Q8+SSB!Q8+HCB!Q8+Other!Q8</f>
        <v>17.116</v>
      </c>
      <c r="R8" s="653">
        <f>IAB!R8+ECB!R8+AEC!R8+SSB!R8+HCB!R8+Other!R8</f>
        <v>16.092000000000002</v>
      </c>
      <c r="S8" s="651">
        <f>IAB!S8+ECB!S8+AEC!S8+SSB!S8+HCB!S8+Other!S8</f>
        <v>33.208000000000006</v>
      </c>
      <c r="T8" s="652">
        <f>IAB!T8+ECB!T8+AEC!T8+SSB!T8+HCB!T8+Other!T8</f>
        <v>15.898000000000001</v>
      </c>
      <c r="U8" s="653">
        <f>IAB!U8+ECB!U8+AEC!U8+SSB!U8+HCB!U8+Other!U8</f>
        <v>15.516000000000002</v>
      </c>
      <c r="V8" s="651">
        <f>IAB!V8+ECB!V8+AEC!V8+SSB!V8+HCB!V8+Other!V8</f>
        <v>31.414</v>
      </c>
      <c r="W8" s="651">
        <f>IAB!W8+ECB!W8+AEC!W8+SSB!W8+HCB!W8+Other!W8</f>
        <v>64.622</v>
      </c>
    </row>
    <row r="9" spans="1:23" ht="23.25" customHeight="1">
      <c r="A9" s="135"/>
      <c r="B9" s="136" t="s">
        <v>22</v>
      </c>
      <c r="C9" s="820">
        <f>IAB!C9+ECB!C9+AEC!C9+SSB!C9+HCB!C9+Other!C9</f>
        <v>22.769999999999996</v>
      </c>
      <c r="D9" s="760">
        <f>IAB!D9+ECB!D9+AEC!D9+SSB!D9+HCB!D9+Other!D9</f>
        <v>21.6</v>
      </c>
      <c r="E9" s="761">
        <f>IAB!E9+ECB!E9+AEC!E9+SSB!E9+HCB!E9+Other!E9</f>
        <v>44.36999999999999</v>
      </c>
      <c r="F9" s="821">
        <f>IAB!F9+ECB!F9+AEC!F9+SSB!F9+HCB!F9+Other!F9</f>
        <v>22.5</v>
      </c>
      <c r="G9" s="760">
        <f>IAB!G9+ECB!G9+AEC!G9+SSB!G9+HCB!G9+Other!G9</f>
        <v>23.130000000000003</v>
      </c>
      <c r="H9" s="761">
        <f>IAB!H9+ECB!H9+AEC!H9+SSB!H9+HCB!H9+Other!H9</f>
        <v>45.63000000000001</v>
      </c>
      <c r="I9" s="761">
        <f>IAB!I9+ECB!I9+AEC!I9+SSB!I9+HCB!I9+Other!I9</f>
        <v>90</v>
      </c>
      <c r="J9" s="822">
        <f>IAB!J9+ECB!J9+AEC!J9+SSB!J9+HCB!J9+Other!J9</f>
        <v>22.78</v>
      </c>
      <c r="K9" s="823">
        <f>IAB!K9+ECB!K9+AEC!K9+SSB!K9+HCB!K9+Other!K9</f>
        <v>20.73000000000001</v>
      </c>
      <c r="L9" s="778">
        <f>IAB!L9+ECB!L9+AEC!L9+SSB!L9+HCB!L9+Other!L9</f>
        <v>43.5</v>
      </c>
      <c r="M9" s="822">
        <f>IAB!M9+ECB!M9+AEC!M9+SSB!M9+HCB!M9+Other!M9</f>
        <v>22</v>
      </c>
      <c r="N9" s="823">
        <f>IAB!N9+ECB!N9+AEC!N9+SSB!N9+HCB!N9+Other!N9</f>
        <v>23.5</v>
      </c>
      <c r="O9" s="778">
        <f>IAB!O9+ECB!O9+AEC!O9+SSB!O9+HCB!O9+Other!O9</f>
        <v>45.5</v>
      </c>
      <c r="P9" s="778">
        <f>IAB!P9+ECB!P9+AEC!P9+SSB!P9+HCB!P9+Other!P9</f>
        <v>89</v>
      </c>
      <c r="Q9" s="824">
        <f>IAB!Q9+ECB!Q9+AEC!Q9+SSB!Q9+HCB!Q9+Other!Q9</f>
        <v>20.79</v>
      </c>
      <c r="R9" s="659">
        <f>IAB!R9+ECB!R9+AEC!R9+SSB!R9+HCB!R9+Other!R9</f>
        <v>19.733999999999998</v>
      </c>
      <c r="S9" s="769">
        <f>IAB!S9+ECB!S9+AEC!S9+SSB!S9+HCB!S9+Other!S9</f>
        <v>40.523999999999994</v>
      </c>
      <c r="T9" s="824">
        <f>IAB!T9+ECB!T9+AEC!T9+SSB!T9+HCB!T9+Other!T9</f>
        <v>20.741</v>
      </c>
      <c r="U9" s="659">
        <f>IAB!U9+ECB!U9+AEC!U9+SSB!U9+HCB!U9+Other!U9</f>
        <v>23.044</v>
      </c>
      <c r="V9" s="769">
        <f>IAB!V9+ECB!V9+AEC!V9+SSB!V9+HCB!V9+Other!V9</f>
        <v>43.785000000000004</v>
      </c>
      <c r="W9" s="769">
        <f>IAB!W9+ECB!W9+AEC!W9+SSB!W9+HCB!W9+Other!W9</f>
        <v>84.30900000000001</v>
      </c>
    </row>
    <row r="10" spans="1:23" ht="23.25" customHeight="1">
      <c r="A10" s="137"/>
      <c r="B10" s="136" t="s">
        <v>23</v>
      </c>
      <c r="C10" s="820">
        <f>IAB!C10+ECB!C10+AEC!C10+SSB!C10+HCB!C10+Other!C10</f>
        <v>7.21</v>
      </c>
      <c r="D10" s="760">
        <f>IAB!D10+ECB!D10+AEC!D10+SSB!D10+HCB!D10+Other!D10</f>
        <v>7.2600000000000025</v>
      </c>
      <c r="E10" s="761">
        <f>IAB!E10+ECB!E10+AEC!E10+SSB!E10+HCB!E10+Other!E10</f>
        <v>14.470000000000002</v>
      </c>
      <c r="F10" s="821">
        <f>IAB!F10+ECB!F10+AEC!F10+SSB!F10+HCB!F10+Other!F10</f>
        <v>7</v>
      </c>
      <c r="G10" s="760">
        <f>IAB!G10+ECB!G10+AEC!G10+SSB!G10+HCB!G10+Other!G10</f>
        <v>6.5299999999999985</v>
      </c>
      <c r="H10" s="761">
        <f>IAB!H10+ECB!H10+AEC!H10+SSB!H10+HCB!H10+Other!H10</f>
        <v>13.529999999999998</v>
      </c>
      <c r="I10" s="761">
        <f>IAB!I10+ECB!I10+AEC!I10+SSB!I10+HCB!I10+Other!I10</f>
        <v>28</v>
      </c>
      <c r="J10" s="822">
        <f>IAB!J10+ECB!J10+AEC!J10+SSB!J10+HCB!J10+Other!J10</f>
        <v>7.21</v>
      </c>
      <c r="K10" s="823">
        <f>IAB!K10+ECB!K10+AEC!K10+SSB!K10+HCB!K10+Other!K10</f>
        <v>6.8</v>
      </c>
      <c r="L10" s="778">
        <f>IAB!L10+ECB!L10+AEC!L10+SSB!L10+HCB!L10+Other!L10</f>
        <v>14</v>
      </c>
      <c r="M10" s="822">
        <f>IAB!M10+ECB!M10+AEC!M10+SSB!M10+HCB!M10+Other!M10</f>
        <v>6.5</v>
      </c>
      <c r="N10" s="823">
        <f>IAB!N10+ECB!N10+AEC!N10+SSB!N10+HCB!N10+Other!N10</f>
        <v>6.5</v>
      </c>
      <c r="O10" s="778">
        <f>IAB!O10+ECB!O10+AEC!O10+SSB!O10+HCB!O10+Other!O10</f>
        <v>13</v>
      </c>
      <c r="P10" s="778">
        <f>IAB!P10+ECB!P10+AEC!P10+SSB!P10+HCB!P10+Other!P10</f>
        <v>27</v>
      </c>
      <c r="Q10" s="824">
        <f>IAB!Q10+ECB!Q10+AEC!Q10+SSB!Q10+HCB!Q10+Other!Q10</f>
        <v>7.077</v>
      </c>
      <c r="R10" s="659">
        <f>IAB!R10+ECB!R10+AEC!R10+SSB!R10+HCB!R10+Other!R10</f>
        <v>6.598999999999999</v>
      </c>
      <c r="S10" s="769">
        <f>IAB!S10+ECB!S10+AEC!S10+SSB!S10+HCB!S10+Other!S10</f>
        <v>13.676000000000002</v>
      </c>
      <c r="T10" s="824">
        <f>IAB!T10+ECB!T10+AEC!T10+SSB!T10+HCB!T10+Other!T10</f>
        <v>7.479</v>
      </c>
      <c r="U10" s="659">
        <f>IAB!U10+ECB!U10+AEC!U10+SSB!U10+HCB!U10+Other!U10</f>
        <v>7.498999999999999</v>
      </c>
      <c r="V10" s="769">
        <f>IAB!V10+ECB!V10+AEC!V10+SSB!V10+HCB!V10+Other!V10</f>
        <v>14.978</v>
      </c>
      <c r="W10" s="769">
        <f>IAB!W10+ECB!W10+AEC!W10+SSB!W10+HCB!W10+Other!W10</f>
        <v>28.654</v>
      </c>
    </row>
    <row r="11" spans="1:23" ht="23.25" customHeight="1">
      <c r="A11" s="127"/>
      <c r="B11" s="138" t="s">
        <v>24</v>
      </c>
      <c r="C11" s="820">
        <f>IAB!C11+ECB!C11+AEC!C11+SSB!C11+HCB!C11+Other!C11</f>
        <v>9.64</v>
      </c>
      <c r="D11" s="760">
        <f>IAB!D11+ECB!D11+AEC!D11+SSB!D11+HCB!D11+Other!D11</f>
        <v>8.8</v>
      </c>
      <c r="E11" s="761">
        <f>IAB!E11+ECB!E11+AEC!E11+SSB!E11+HCB!E11+Other!E11</f>
        <v>18.44</v>
      </c>
      <c r="F11" s="821">
        <f>IAB!F11+ECB!F11+AEC!F11+SSB!F11+HCB!F11+Other!F11</f>
        <v>9.5</v>
      </c>
      <c r="G11" s="760">
        <f>IAB!G11+ECB!G11+AEC!G11+SSB!G11+HCB!G11+Other!G11</f>
        <v>9.56</v>
      </c>
      <c r="H11" s="761">
        <f>IAB!H11+ECB!H11+AEC!H11+SSB!H11+HCB!H11+Other!H11</f>
        <v>19.060000000000002</v>
      </c>
      <c r="I11" s="761">
        <f>IAB!I11+ECB!I11+AEC!I11+SSB!I11+HCB!I11+Other!I11</f>
        <v>37.5</v>
      </c>
      <c r="J11" s="822">
        <f>IAB!J11+ECB!J11+AEC!J11+SSB!J11+HCB!J11+Other!J11</f>
        <v>9.64</v>
      </c>
      <c r="K11" s="823">
        <f>IAB!K11+ECB!K11+AEC!K11+SSB!K11+HCB!K11+Other!K11</f>
        <v>8.36</v>
      </c>
      <c r="L11" s="778">
        <f>IAB!L11+ECB!L11+AEC!L11+SSB!L11+HCB!L11+Other!L11</f>
        <v>18</v>
      </c>
      <c r="M11" s="822">
        <f>IAB!M11+ECB!M11+AEC!M11+SSB!M11+HCB!M11+Other!M11</f>
        <v>9.5</v>
      </c>
      <c r="N11" s="823">
        <f>IAB!N11+ECB!N11+AEC!N11+SSB!N11+HCB!N11+Other!N11</f>
        <v>9</v>
      </c>
      <c r="O11" s="778">
        <f>IAB!O11+ECB!O11+AEC!O11+SSB!O11+HCB!O11+Other!O11</f>
        <v>18.5</v>
      </c>
      <c r="P11" s="778">
        <f>IAB!P11+ECB!P11+AEC!P11+SSB!P11+HCB!P11+Other!P11</f>
        <v>36.5</v>
      </c>
      <c r="Q11" s="824">
        <f>IAB!Q11+ECB!Q11+AEC!Q11+SSB!Q11+HCB!Q11+Other!Q11</f>
        <v>7.847000000000001</v>
      </c>
      <c r="R11" s="659">
        <f>IAB!R11+ECB!R11+AEC!R11+SSB!R11+HCB!R11+Other!R11</f>
        <v>7.752</v>
      </c>
      <c r="S11" s="769">
        <f>IAB!S11+ECB!S11+AEC!S11+SSB!S11+HCB!S11+Other!S11</f>
        <v>15.599000000000002</v>
      </c>
      <c r="T11" s="824">
        <f>IAB!T11+ECB!T11+AEC!T11+SSB!T11+HCB!T11+Other!T11</f>
        <v>8.447999999999999</v>
      </c>
      <c r="U11" s="659">
        <f>IAB!U11+ECB!U11+AEC!U11+SSB!U11+HCB!U11+Other!U11</f>
        <v>6.962</v>
      </c>
      <c r="V11" s="769">
        <f>IAB!V11+ECB!V11+AEC!V11+SSB!V11+HCB!V11+Other!V11</f>
        <v>15.409999999999998</v>
      </c>
      <c r="W11" s="769">
        <f>IAB!W11+ECB!W11+AEC!W11+SSB!W11+HCB!W11+Other!W11</f>
        <v>31.009</v>
      </c>
    </row>
    <row r="12" spans="1:23" ht="23.25" customHeight="1" thickBot="1">
      <c r="A12" s="139"/>
      <c r="B12" s="140" t="s">
        <v>25</v>
      </c>
      <c r="C12" s="649">
        <f>IAB!C12+ECB!C12+AEC!C12+SSB!C12+HCB!C12+Other!C12</f>
        <v>6.189999999999993</v>
      </c>
      <c r="D12" s="650">
        <f>IAB!D12+ECB!D12+AEC!D12+SSB!D12+HCB!D12+Other!D12</f>
        <v>5.579999999999959</v>
      </c>
      <c r="E12" s="648">
        <v>11.7</v>
      </c>
      <c r="F12" s="819">
        <f>IAB!F12+ECB!F12+AEC!F12+SSB!F12+HCB!F12+Other!F12</f>
        <v>4.5</v>
      </c>
      <c r="G12" s="650">
        <f>IAB!G12+ECB!G12+AEC!G12+SSB!G12+HCB!G12+Other!G12</f>
        <v>6.230000000000044</v>
      </c>
      <c r="H12" s="648">
        <f>IAB!H12+ECB!H12+AEC!H12+SSB!H12+HCB!H12+Other!H12</f>
        <v>10.730000000000045</v>
      </c>
      <c r="I12" s="648">
        <f>IAB!I12+ECB!I12+AEC!I12+SSB!I12+HCB!I12+Other!I12</f>
        <v>22.499999999999996</v>
      </c>
      <c r="J12" s="825">
        <f>IAB!J12+ECB!J12+AEC!J12+SSB!J12+HCB!J12+Other!J12</f>
        <v>6.199999999999992</v>
      </c>
      <c r="K12" s="826">
        <f>IAB!K12+ECB!K12+AEC!K12+SSB!K12+HCB!K12+Other!K12</f>
        <v>5.310000000000006</v>
      </c>
      <c r="L12" s="647">
        <f>IAB!L12+ECB!L12+AEC!L12+SSB!L12+HCB!L12+Other!L12</f>
        <v>11.5</v>
      </c>
      <c r="M12" s="825">
        <f>IAB!M12+ECB!M12+AEC!M12+SSB!M12+HCB!M12+Other!M12</f>
        <v>5</v>
      </c>
      <c r="N12" s="826">
        <f>IAB!N12+ECB!N12+AEC!N12+SSB!N12+HCB!N12+Other!N12</f>
        <v>6.5</v>
      </c>
      <c r="O12" s="647">
        <f>IAB!O12+ECB!O12+AEC!O12+SSB!O12+HCB!O12+Other!O12</f>
        <v>11.5</v>
      </c>
      <c r="P12" s="647">
        <f>IAB!P12+ECB!P12+AEC!P12+SSB!P12+HCB!P12+Other!P12</f>
        <v>23</v>
      </c>
      <c r="Q12" s="827">
        <f>IAB!Q12+ECB!Q12+AEC!Q12+SSB!Q12+HCB!Q12+Other!Q12</f>
        <v>3.2199999999999998</v>
      </c>
      <c r="R12" s="660">
        <f>IAB!R12+ECB!R12+AEC!R12+SSB!R12+HCB!R12+Other!R12</f>
        <v>4.4319999999999995</v>
      </c>
      <c r="S12" s="657">
        <f>IAB!S12+ECB!S12+AEC!S12+SSB!S12+HCB!S12+Other!S12</f>
        <v>7.651999999999999</v>
      </c>
      <c r="T12" s="827">
        <f>IAB!T12+ECB!T12+AEC!T12+SSB!T12+HCB!T12+Other!T12</f>
        <v>3.868</v>
      </c>
      <c r="U12" s="660">
        <f>IAB!U12+ECB!U12+AEC!U12+SSB!U12+HCB!U12+Other!U12</f>
        <v>3.789</v>
      </c>
      <c r="V12" s="657">
        <f>IAB!V12+ECB!V12+AEC!V12+SSB!V12+HCB!V12+Other!V12</f>
        <v>7.657</v>
      </c>
      <c r="W12" s="657">
        <f>IAB!W12+ECB!W12+AEC!W12+SSB!W12+HCB!W12+Other!W12</f>
        <v>15.309000000000001</v>
      </c>
    </row>
    <row r="13" spans="1:23" ht="23.25" customHeight="1" thickBot="1" thickTop="1">
      <c r="A13" s="141" t="s">
        <v>26</v>
      </c>
      <c r="B13" s="142"/>
      <c r="C13" s="571">
        <f>IAB!C13+ECB!C13+AEC!C13+SSB!C13+HCB!C13+Other!C13</f>
        <v>147.92999999999998</v>
      </c>
      <c r="D13" s="568">
        <f>IAB!D13+ECB!D13+AEC!D13+SSB!D13+HCB!D13+Other!D13</f>
        <v>154.33999999999997</v>
      </c>
      <c r="E13" s="772">
        <f>IAB!E13+ECB!E13+AEC!E13+SSB!E13+HCB!E13+Other!E13</f>
        <v>302.39</v>
      </c>
      <c r="F13" s="828">
        <f>IAB!F13+ECB!F13+AEC!F13+SSB!F13+HCB!F13+Other!F13</f>
        <v>152</v>
      </c>
      <c r="G13" s="568">
        <f>IAB!G13+ECB!G13+AEC!G13+SSB!G13+HCB!G13+Other!G13</f>
        <v>160.73000000000005</v>
      </c>
      <c r="H13" s="772">
        <f>IAB!H13+ECB!H13+AEC!H13+SSB!H13+HCB!H13+Other!H13</f>
        <v>312.73</v>
      </c>
      <c r="I13" s="772">
        <f>IAB!I13+ECB!I13+AEC!I13+SSB!I13+HCB!I13+Other!I13</f>
        <v>615.06</v>
      </c>
      <c r="J13" s="829">
        <f>IAB!J13+ECB!J13+AEC!J13+SSB!J13+HCB!J13+Other!J13</f>
        <v>147.93</v>
      </c>
      <c r="K13" s="829">
        <f>IAB!K13+ECB!K13+AEC!K13+SSB!K13+HCB!K13+Other!K13</f>
        <v>152.07</v>
      </c>
      <c r="L13" s="829">
        <f>IAB!L13+ECB!L13+AEC!L13+SSB!L13+HCB!L13+Other!L13</f>
        <v>300</v>
      </c>
      <c r="M13" s="829">
        <f>IAB!M13+ECB!M13+AEC!M13+SSB!M13+HCB!M13+Other!M13</f>
        <v>153</v>
      </c>
      <c r="N13" s="829">
        <f>IAB!N13+ECB!N13+AEC!N13+SSB!N13+HCB!N13+Other!N13</f>
        <v>162</v>
      </c>
      <c r="O13" s="829">
        <f>IAB!O13+ECB!O13+AEC!O13+SSB!O13+HCB!O13+Other!O13</f>
        <v>315</v>
      </c>
      <c r="P13" s="829">
        <f>IAB!P13+ECB!P13+AEC!P13+SSB!P13+HCB!P13+Other!P13</f>
        <v>615</v>
      </c>
      <c r="Q13" s="658">
        <f>IAB!Q13+ECB!Q13+AEC!Q13+SSB!Q13+HCB!Q13+Other!Q13</f>
        <v>134.382</v>
      </c>
      <c r="R13" s="658">
        <f>IAB!R13+ECB!R13+AEC!R13+SSB!R13+HCB!R13+Other!R13</f>
        <v>135.81000000000003</v>
      </c>
      <c r="S13" s="658">
        <f>IAB!S13+ECB!S13+AEC!S13+SSB!S13+HCB!S13+Other!S13</f>
        <v>270.19199999999995</v>
      </c>
      <c r="T13" s="658">
        <f>IAB!T13+ECB!T13+AEC!T13+SSB!T13+HCB!T13+Other!T13</f>
        <v>146.645</v>
      </c>
      <c r="U13" s="658">
        <f>IAB!U13+ECB!U13+AEC!U13+SSB!U13+HCB!U13+Other!U13</f>
        <v>168.05200000000002</v>
      </c>
      <c r="V13" s="658">
        <f>IAB!V13+ECB!V13+AEC!V13+SSB!V13+HCB!V13+Other!V13</f>
        <v>314.69699999999995</v>
      </c>
      <c r="W13" s="658">
        <f>IAB!W13+ECB!W13+AEC!W13+SSB!W13+HCB!W13+Other!W13</f>
        <v>584.8890000000001</v>
      </c>
    </row>
    <row r="14" spans="10:23" ht="42" customHeight="1" thickBot="1">
      <c r="J14" s="413"/>
      <c r="K14" s="413"/>
      <c r="L14" s="413"/>
      <c r="M14" s="413"/>
      <c r="N14" s="413"/>
      <c r="O14" s="413"/>
      <c r="P14" s="413"/>
      <c r="Q14" s="413"/>
      <c r="R14" s="413"/>
      <c r="S14" s="413"/>
      <c r="T14" s="413"/>
      <c r="U14" s="413"/>
      <c r="V14" s="413"/>
      <c r="W14" s="515" t="s">
        <v>139</v>
      </c>
    </row>
    <row r="15" spans="8:23" ht="23.25" customHeight="1">
      <c r="H15" s="22"/>
      <c r="I15" s="433"/>
      <c r="J15" s="962" t="s">
        <v>108</v>
      </c>
      <c r="K15" s="963"/>
      <c r="L15" s="963"/>
      <c r="M15" s="963"/>
      <c r="N15" s="963"/>
      <c r="O15" s="963"/>
      <c r="P15" s="964"/>
      <c r="Q15" s="970" t="s">
        <v>110</v>
      </c>
      <c r="R15" s="970"/>
      <c r="S15" s="970"/>
      <c r="T15" s="970"/>
      <c r="U15" s="970"/>
      <c r="V15" s="970"/>
      <c r="W15" s="971"/>
    </row>
    <row r="16" spans="8:23" ht="23.25" customHeight="1" thickBot="1">
      <c r="H16" s="1013" t="str">
        <f>A3</f>
        <v>Sales by Region</v>
      </c>
      <c r="I16" s="1015"/>
      <c r="J16" s="965" t="s">
        <v>109</v>
      </c>
      <c r="K16" s="966"/>
      <c r="L16" s="963"/>
      <c r="M16" s="966"/>
      <c r="N16" s="966"/>
      <c r="O16" s="963"/>
      <c r="P16" s="964"/>
      <c r="Q16" s="972" t="s">
        <v>111</v>
      </c>
      <c r="R16" s="972"/>
      <c r="S16" s="973"/>
      <c r="T16" s="972"/>
      <c r="U16" s="972"/>
      <c r="V16" s="973"/>
      <c r="W16" s="971"/>
    </row>
    <row r="17" spans="8:23" ht="23.25" customHeight="1" thickBot="1">
      <c r="H17" s="1007" t="s">
        <v>164</v>
      </c>
      <c r="I17" s="1016"/>
      <c r="J17" s="514" t="s">
        <v>101</v>
      </c>
      <c r="K17" s="505" t="s">
        <v>102</v>
      </c>
      <c r="L17" s="438" t="s">
        <v>103</v>
      </c>
      <c r="M17" s="506" t="s">
        <v>104</v>
      </c>
      <c r="N17" s="505" t="s">
        <v>105</v>
      </c>
      <c r="O17" s="438" t="s">
        <v>106</v>
      </c>
      <c r="P17" s="438" t="s">
        <v>107</v>
      </c>
      <c r="Q17" s="507" t="s">
        <v>94</v>
      </c>
      <c r="R17" s="508" t="s">
        <v>95</v>
      </c>
      <c r="S17" s="439" t="s">
        <v>96</v>
      </c>
      <c r="T17" s="509" t="s">
        <v>97</v>
      </c>
      <c r="U17" s="508" t="s">
        <v>98</v>
      </c>
      <c r="V17" s="439" t="s">
        <v>99</v>
      </c>
      <c r="W17" s="439" t="s">
        <v>100</v>
      </c>
    </row>
    <row r="18" spans="8:23" ht="23.25" customHeight="1" thickTop="1">
      <c r="H18" s="129" t="s">
        <v>12</v>
      </c>
      <c r="I18" s="130"/>
      <c r="J18" s="149">
        <f aca="true" t="shared" si="0" ref="J18:J24">C6/J6</f>
        <v>1</v>
      </c>
      <c r="K18" s="150">
        <f aca="true" t="shared" si="1" ref="K18:P18">D6/K6</f>
        <v>0.9991577174141927</v>
      </c>
      <c r="L18" s="151">
        <f t="shared" si="1"/>
        <v>0.999889502762431</v>
      </c>
      <c r="M18" s="152">
        <f t="shared" si="1"/>
        <v>0.978494623655914</v>
      </c>
      <c r="N18" s="150">
        <f t="shared" si="1"/>
        <v>0.9807035175879397</v>
      </c>
      <c r="O18" s="151">
        <f t="shared" si="1"/>
        <v>0.9796363636363637</v>
      </c>
      <c r="P18" s="151">
        <f t="shared" si="1"/>
        <v>0.9894511378848728</v>
      </c>
      <c r="Q18" s="153">
        <f aca="true" t="shared" si="2" ref="Q18:Q24">C6/Q6</f>
        <v>1.0980902777777775</v>
      </c>
      <c r="R18" s="154">
        <f aca="true" t="shared" si="3" ref="R18:W18">D6/R6</f>
        <v>1.1683451111713001</v>
      </c>
      <c r="S18" s="155">
        <f t="shared" si="3"/>
        <v>1.1339598997493736</v>
      </c>
      <c r="T18" s="153">
        <f t="shared" si="3"/>
        <v>1.0085113928539764</v>
      </c>
      <c r="U18" s="154">
        <f t="shared" si="3"/>
        <v>0.8770605259846483</v>
      </c>
      <c r="V18" s="155">
        <f t="shared" si="3"/>
        <v>0.935927341307261</v>
      </c>
      <c r="W18" s="155">
        <f t="shared" si="3"/>
        <v>1.023363230810555</v>
      </c>
    </row>
    <row r="19" spans="8:23" ht="23.25" customHeight="1" thickBot="1">
      <c r="H19" s="131" t="s">
        <v>13</v>
      </c>
      <c r="I19" s="132"/>
      <c r="J19" s="156">
        <f t="shared" si="0"/>
        <v>0.9999999999999999</v>
      </c>
      <c r="K19" s="157">
        <f aca="true" t="shared" si="4" ref="K19:O24">D7/K7</f>
        <v>1.0411630758451562</v>
      </c>
      <c r="L19" s="158">
        <v>1.019</v>
      </c>
      <c r="M19" s="159">
        <f t="shared" si="4"/>
        <v>1.0166666666666666</v>
      </c>
      <c r="N19" s="157">
        <f t="shared" si="4"/>
        <v>1.0104000000000006</v>
      </c>
      <c r="O19" s="158">
        <f t="shared" si="4"/>
        <v>1.0134693877551024</v>
      </c>
      <c r="P19" s="158">
        <f aca="true" t="shared" si="5" ref="P19:P25">I7/P7</f>
        <v>1.0165631469979297</v>
      </c>
      <c r="Q19" s="160">
        <f t="shared" si="2"/>
        <v>1.1046283410056021</v>
      </c>
      <c r="R19" s="161">
        <f aca="true" t="shared" si="6" ref="R19:V24">D7/R7</f>
        <v>1.0889637989154328</v>
      </c>
      <c r="S19" s="162">
        <f t="shared" si="6"/>
        <v>1.096745027124774</v>
      </c>
      <c r="T19" s="160">
        <f t="shared" si="6"/>
        <v>1.081311045326432</v>
      </c>
      <c r="U19" s="161">
        <f t="shared" si="6"/>
        <v>1.1119132302708041</v>
      </c>
      <c r="V19" s="162">
        <f t="shared" si="6"/>
        <v>1.096663633874231</v>
      </c>
      <c r="W19" s="162">
        <f aca="true" t="shared" si="7" ref="W19:W25">I7/W7</f>
        <v>1.0969615728328865</v>
      </c>
    </row>
    <row r="20" spans="8:23" ht="23.25" customHeight="1" thickTop="1">
      <c r="H20" s="133"/>
      <c r="I20" s="134" t="s">
        <v>14</v>
      </c>
      <c r="J20" s="163">
        <f t="shared" si="0"/>
        <v>1</v>
      </c>
      <c r="K20" s="164">
        <f t="shared" si="4"/>
        <v>1.018867924528302</v>
      </c>
      <c r="L20" s="165">
        <f t="shared" si="4"/>
        <v>1.0093750000000001</v>
      </c>
      <c r="M20" s="166">
        <f t="shared" si="4"/>
        <v>1.0294117647058822</v>
      </c>
      <c r="N20" s="164">
        <f t="shared" si="4"/>
        <v>1.0411764705882354</v>
      </c>
      <c r="O20" s="165">
        <f t="shared" si="4"/>
        <v>1.0352941176470591</v>
      </c>
      <c r="P20" s="165">
        <f t="shared" si="5"/>
        <v>1.0227272727272727</v>
      </c>
      <c r="Q20" s="167">
        <f t="shared" si="2"/>
        <v>0.9406403365272261</v>
      </c>
      <c r="R20" s="168">
        <f t="shared" si="6"/>
        <v>1.0067114093959733</v>
      </c>
      <c r="S20" s="169">
        <f t="shared" si="6"/>
        <v>0.972657191038304</v>
      </c>
      <c r="T20" s="167">
        <f t="shared" si="6"/>
        <v>1.1007673921247956</v>
      </c>
      <c r="U20" s="168">
        <f t="shared" si="6"/>
        <v>1.1407579273008508</v>
      </c>
      <c r="V20" s="169">
        <f t="shared" si="6"/>
        <v>1.120519513592666</v>
      </c>
      <c r="W20" s="169">
        <f t="shared" si="7"/>
        <v>1.0445359165609236</v>
      </c>
    </row>
    <row r="21" spans="8:23" ht="23.25" customHeight="1">
      <c r="H21" s="135"/>
      <c r="I21" s="136" t="s">
        <v>15</v>
      </c>
      <c r="J21" s="163">
        <f t="shared" si="0"/>
        <v>0.9995610184372254</v>
      </c>
      <c r="K21" s="164">
        <f t="shared" si="4"/>
        <v>1.0419681620839358</v>
      </c>
      <c r="L21" s="165">
        <f t="shared" si="4"/>
        <v>1.0199999999999998</v>
      </c>
      <c r="M21" s="166">
        <f t="shared" si="4"/>
        <v>1.0227272727272727</v>
      </c>
      <c r="N21" s="164">
        <f t="shared" si="4"/>
        <v>0.9842553191489363</v>
      </c>
      <c r="O21" s="165">
        <f t="shared" si="4"/>
        <v>1.0028571428571431</v>
      </c>
      <c r="P21" s="165">
        <f t="shared" si="5"/>
        <v>1.0112359550561798</v>
      </c>
      <c r="Q21" s="167">
        <f t="shared" si="2"/>
        <v>1.0952380952380951</v>
      </c>
      <c r="R21" s="168">
        <f t="shared" si="6"/>
        <v>1.094557616296747</v>
      </c>
      <c r="S21" s="169">
        <f t="shared" si="6"/>
        <v>1.0949067219425526</v>
      </c>
      <c r="T21" s="170">
        <f t="shared" si="6"/>
        <v>1.0848078684730726</v>
      </c>
      <c r="U21" s="168">
        <f t="shared" si="6"/>
        <v>1.0037319909737894</v>
      </c>
      <c r="V21" s="169">
        <f t="shared" si="6"/>
        <v>1.0421377183967113</v>
      </c>
      <c r="W21" s="169">
        <f t="shared" si="7"/>
        <v>1.0675016902110093</v>
      </c>
    </row>
    <row r="22" spans="8:23" ht="23.25" customHeight="1">
      <c r="H22" s="137"/>
      <c r="I22" s="136" t="s">
        <v>16</v>
      </c>
      <c r="J22" s="163">
        <f t="shared" si="0"/>
        <v>1</v>
      </c>
      <c r="K22" s="164">
        <f t="shared" si="4"/>
        <v>1.0676470588235298</v>
      </c>
      <c r="L22" s="165">
        <f t="shared" si="4"/>
        <v>1.0335714285714288</v>
      </c>
      <c r="M22" s="166">
        <f t="shared" si="4"/>
        <v>1.0769230769230769</v>
      </c>
      <c r="N22" s="164">
        <f t="shared" si="4"/>
        <v>1.0046153846153845</v>
      </c>
      <c r="O22" s="165">
        <f t="shared" si="4"/>
        <v>1.0407692307692307</v>
      </c>
      <c r="P22" s="165">
        <f t="shared" si="5"/>
        <v>1.037037037037037</v>
      </c>
      <c r="Q22" s="167">
        <f t="shared" si="2"/>
        <v>1.0187932739861523</v>
      </c>
      <c r="R22" s="168">
        <f t="shared" si="6"/>
        <v>1.100166691923019</v>
      </c>
      <c r="S22" s="169">
        <f t="shared" si="6"/>
        <v>1.058057911670079</v>
      </c>
      <c r="T22" s="35">
        <f t="shared" si="6"/>
        <v>0.9359540045460623</v>
      </c>
      <c r="U22" s="168">
        <f t="shared" si="6"/>
        <v>0.8707827710361381</v>
      </c>
      <c r="V22" s="169">
        <f t="shared" si="6"/>
        <v>0.903324876485512</v>
      </c>
      <c r="W22" s="169">
        <f t="shared" si="7"/>
        <v>0.9771759614713478</v>
      </c>
    </row>
    <row r="23" spans="8:23" ht="23.25" customHeight="1">
      <c r="H23" s="127"/>
      <c r="I23" s="138" t="s">
        <v>17</v>
      </c>
      <c r="J23" s="163">
        <f t="shared" si="0"/>
        <v>1</v>
      </c>
      <c r="K23" s="164">
        <f t="shared" si="4"/>
        <v>1.0526315789473686</v>
      </c>
      <c r="L23" s="165">
        <f t="shared" si="4"/>
        <v>1.0244444444444445</v>
      </c>
      <c r="M23" s="166">
        <f t="shared" si="4"/>
        <v>1</v>
      </c>
      <c r="N23" s="164">
        <f t="shared" si="4"/>
        <v>1.0622222222222222</v>
      </c>
      <c r="O23" s="165">
        <f t="shared" si="4"/>
        <v>1.0302702702702704</v>
      </c>
      <c r="P23" s="165">
        <f t="shared" si="5"/>
        <v>1.0273972602739727</v>
      </c>
      <c r="Q23" s="167">
        <f t="shared" si="2"/>
        <v>1.228494966229132</v>
      </c>
      <c r="R23" s="168">
        <f t="shared" si="6"/>
        <v>1.1351909184726523</v>
      </c>
      <c r="S23" s="169">
        <f t="shared" si="6"/>
        <v>1.1821270594268862</v>
      </c>
      <c r="T23" s="167">
        <f t="shared" si="6"/>
        <v>1.1245265151515154</v>
      </c>
      <c r="U23" s="168">
        <f t="shared" si="6"/>
        <v>1.3731686297041081</v>
      </c>
      <c r="V23" s="169">
        <f t="shared" si="6"/>
        <v>1.2368591823491242</v>
      </c>
      <c r="W23" s="169">
        <f t="shared" si="7"/>
        <v>1.2093263246154342</v>
      </c>
    </row>
    <row r="24" spans="8:23" ht="23.25" customHeight="1" thickBot="1">
      <c r="H24" s="139"/>
      <c r="I24" s="140" t="s">
        <v>18</v>
      </c>
      <c r="J24" s="171">
        <f t="shared" si="0"/>
        <v>0.9983870967741937</v>
      </c>
      <c r="K24" s="172">
        <f t="shared" si="4"/>
        <v>1.0508474576271098</v>
      </c>
      <c r="L24" s="173">
        <f t="shared" si="4"/>
        <v>1.017391304347826</v>
      </c>
      <c r="M24" s="174">
        <f t="shared" si="4"/>
        <v>0.9</v>
      </c>
      <c r="N24" s="172">
        <f t="shared" si="4"/>
        <v>0.9584615384615452</v>
      </c>
      <c r="O24" s="173">
        <f t="shared" si="4"/>
        <v>0.9330434782608734</v>
      </c>
      <c r="P24" s="173">
        <f t="shared" si="5"/>
        <v>0.9782608695652172</v>
      </c>
      <c r="Q24" s="175">
        <f t="shared" si="2"/>
        <v>1.922360248447203</v>
      </c>
      <c r="R24" s="176">
        <f t="shared" si="6"/>
        <v>1.2590252707581138</v>
      </c>
      <c r="S24" s="177">
        <f t="shared" si="6"/>
        <v>1.5290120230005229</v>
      </c>
      <c r="T24" s="175">
        <f t="shared" si="6"/>
        <v>1.1633919338159255</v>
      </c>
      <c r="U24" s="176">
        <f t="shared" si="6"/>
        <v>1.644233306941157</v>
      </c>
      <c r="V24" s="177">
        <f t="shared" si="6"/>
        <v>1.4013321144051254</v>
      </c>
      <c r="W24" s="177">
        <f t="shared" si="7"/>
        <v>1.4697236919459138</v>
      </c>
    </row>
    <row r="25" spans="8:23" ht="23.25" customHeight="1" thickBot="1" thickTop="1">
      <c r="H25" s="141" t="s">
        <v>19</v>
      </c>
      <c r="I25" s="142"/>
      <c r="J25" s="178">
        <f aca="true" t="shared" si="8" ref="J25:O25">C13/J13</f>
        <v>0.9999999999999998</v>
      </c>
      <c r="K25" s="179">
        <f t="shared" si="8"/>
        <v>1.0149273360952191</v>
      </c>
      <c r="L25" s="180">
        <f t="shared" si="8"/>
        <v>1.0079666666666667</v>
      </c>
      <c r="M25" s="181">
        <f t="shared" si="8"/>
        <v>0.9934640522875817</v>
      </c>
      <c r="N25" s="179">
        <f t="shared" si="8"/>
        <v>0.9921604938271608</v>
      </c>
      <c r="O25" s="180">
        <f t="shared" si="8"/>
        <v>0.9927936507936509</v>
      </c>
      <c r="P25" s="180">
        <f t="shared" si="5"/>
        <v>1.0000975609756098</v>
      </c>
      <c r="Q25" s="182">
        <f aca="true" t="shared" si="9" ref="Q25:V25">C13/Q13</f>
        <v>1.1008170737152294</v>
      </c>
      <c r="R25" s="183">
        <f t="shared" si="9"/>
        <v>1.1364406155658637</v>
      </c>
      <c r="S25" s="184">
        <f t="shared" si="9"/>
        <v>1.1191671107952865</v>
      </c>
      <c r="T25" s="182">
        <f t="shared" si="9"/>
        <v>1.036516758157455</v>
      </c>
      <c r="U25" s="183">
        <f t="shared" si="9"/>
        <v>0.9564301525718232</v>
      </c>
      <c r="V25" s="184">
        <f t="shared" si="9"/>
        <v>0.9937495432114067</v>
      </c>
      <c r="W25" s="184">
        <f t="shared" si="7"/>
        <v>1.051584146735534</v>
      </c>
    </row>
    <row r="26" spans="8:23" ht="42" customHeight="1" thickBot="1">
      <c r="H26" s="143"/>
      <c r="I26" s="143"/>
      <c r="J26" s="185"/>
      <c r="K26" s="185"/>
      <c r="L26" s="185"/>
      <c r="M26" s="185"/>
      <c r="N26" s="185"/>
      <c r="O26" s="185"/>
      <c r="P26" s="185"/>
      <c r="Q26" s="15"/>
      <c r="R26" s="15"/>
      <c r="S26" s="15"/>
      <c r="T26" s="15"/>
      <c r="U26" s="15"/>
      <c r="V26" s="15"/>
      <c r="W26" s="193" t="s">
        <v>139</v>
      </c>
    </row>
    <row r="27" spans="1:23" ht="15.75">
      <c r="A27" s="22"/>
      <c r="B27" s="125"/>
      <c r="C27" s="974" t="s">
        <v>148</v>
      </c>
      <c r="D27" s="975"/>
      <c r="E27" s="975"/>
      <c r="F27" s="975"/>
      <c r="G27" s="975"/>
      <c r="H27" s="975"/>
      <c r="I27" s="976"/>
      <c r="J27" s="977" t="s">
        <v>69</v>
      </c>
      <c r="K27" s="978"/>
      <c r="L27" s="978"/>
      <c r="M27" s="978"/>
      <c r="N27" s="978"/>
      <c r="O27" s="978"/>
      <c r="P27" s="979"/>
      <c r="Q27" s="980" t="s">
        <v>73</v>
      </c>
      <c r="R27" s="981"/>
      <c r="S27" s="981"/>
      <c r="T27" s="981"/>
      <c r="U27" s="981"/>
      <c r="V27" s="981"/>
      <c r="W27" s="982"/>
    </row>
    <row r="28" spans="1:23" ht="15.75">
      <c r="A28" s="1013" t="s">
        <v>113</v>
      </c>
      <c r="B28" s="1014"/>
      <c r="C28" s="983" t="s">
        <v>150</v>
      </c>
      <c r="D28" s="984"/>
      <c r="E28" s="984"/>
      <c r="F28" s="984"/>
      <c r="G28" s="984"/>
      <c r="H28" s="984"/>
      <c r="I28" s="985"/>
      <c r="J28" s="986" t="s">
        <v>72</v>
      </c>
      <c r="K28" s="987"/>
      <c r="L28" s="987"/>
      <c r="M28" s="987"/>
      <c r="N28" s="987"/>
      <c r="O28" s="987"/>
      <c r="P28" s="988"/>
      <c r="Q28" s="989" t="s">
        <v>154</v>
      </c>
      <c r="R28" s="973"/>
      <c r="S28" s="973"/>
      <c r="T28" s="973"/>
      <c r="U28" s="973"/>
      <c r="V28" s="973"/>
      <c r="W28" s="971"/>
    </row>
    <row r="29" spans="1:23" ht="18.75" customHeight="1" thickBot="1">
      <c r="A29" s="1017"/>
      <c r="B29" s="1012"/>
      <c r="C29" s="20"/>
      <c r="D29" s="21"/>
      <c r="E29" s="19"/>
      <c r="F29" s="21"/>
      <c r="G29" s="21"/>
      <c r="H29" s="19"/>
      <c r="I29" s="53"/>
      <c r="J29" s="399"/>
      <c r="K29" s="400"/>
      <c r="L29" s="293"/>
      <c r="M29" s="400"/>
      <c r="N29" s="400"/>
      <c r="O29" s="293"/>
      <c r="P29" s="401"/>
      <c r="Q29" s="967"/>
      <c r="R29" s="957"/>
      <c r="S29" s="968"/>
      <c r="T29" s="957"/>
      <c r="U29" s="957"/>
      <c r="V29" s="968"/>
      <c r="W29" s="969"/>
    </row>
    <row r="30" spans="1:23" ht="18.75" customHeight="1" thickBot="1">
      <c r="A30" s="1007" t="s">
        <v>165</v>
      </c>
      <c r="B30" s="1008"/>
      <c r="C30" s="436" t="s">
        <v>126</v>
      </c>
      <c r="D30" s="503" t="s">
        <v>127</v>
      </c>
      <c r="E30" s="437" t="s">
        <v>128</v>
      </c>
      <c r="F30" s="436" t="s">
        <v>129</v>
      </c>
      <c r="G30" s="503" t="s">
        <v>130</v>
      </c>
      <c r="H30" s="437" t="s">
        <v>131</v>
      </c>
      <c r="I30" s="437" t="s">
        <v>132</v>
      </c>
      <c r="J30" s="504" t="s">
        <v>75</v>
      </c>
      <c r="K30" s="505" t="s">
        <v>133</v>
      </c>
      <c r="L30" s="438" t="s">
        <v>134</v>
      </c>
      <c r="M30" s="506" t="s">
        <v>76</v>
      </c>
      <c r="N30" s="505" t="s">
        <v>77</v>
      </c>
      <c r="O30" s="438" t="s">
        <v>78</v>
      </c>
      <c r="P30" s="438" t="s">
        <v>79</v>
      </c>
      <c r="Q30" s="507" t="s">
        <v>75</v>
      </c>
      <c r="R30" s="508" t="s">
        <v>80</v>
      </c>
      <c r="S30" s="439" t="s">
        <v>81</v>
      </c>
      <c r="T30" s="509" t="s">
        <v>135</v>
      </c>
      <c r="U30" s="508" t="s">
        <v>136</v>
      </c>
      <c r="V30" s="439" t="s">
        <v>137</v>
      </c>
      <c r="W30" s="439" t="s">
        <v>138</v>
      </c>
    </row>
    <row r="31" spans="1:23" ht="23.25" customHeight="1" thickTop="1">
      <c r="A31" s="129" t="s">
        <v>12</v>
      </c>
      <c r="B31" s="130"/>
      <c r="C31" s="194">
        <f aca="true" t="shared" si="10" ref="C31:W31">C6/C$13</f>
        <v>0.5814912458595282</v>
      </c>
      <c r="D31" s="195">
        <f t="shared" si="10"/>
        <v>0.6148762472463395</v>
      </c>
      <c r="E31" s="196">
        <f t="shared" si="10"/>
        <v>0.5984986276001192</v>
      </c>
      <c r="F31" s="197">
        <f t="shared" si="10"/>
        <v>0.5986842105263158</v>
      </c>
      <c r="G31" s="195">
        <f t="shared" si="10"/>
        <v>0.6071050830585452</v>
      </c>
      <c r="H31" s="198">
        <f t="shared" si="10"/>
        <v>0.6030121830332875</v>
      </c>
      <c r="I31" s="194">
        <f t="shared" si="10"/>
        <v>0.6008519494033103</v>
      </c>
      <c r="J31" s="252">
        <f t="shared" si="10"/>
        <v>0.581491245859528</v>
      </c>
      <c r="K31" s="253">
        <f t="shared" si="10"/>
        <v>0.6245807851647268</v>
      </c>
      <c r="L31" s="254">
        <f t="shared" si="10"/>
        <v>0.6033333333333334</v>
      </c>
      <c r="M31" s="255">
        <f t="shared" si="10"/>
        <v>0.6078431372549019</v>
      </c>
      <c r="N31" s="253">
        <f t="shared" si="10"/>
        <v>0.6141975308641975</v>
      </c>
      <c r="O31" s="254">
        <f t="shared" si="10"/>
        <v>0.6111111111111112</v>
      </c>
      <c r="P31" s="256">
        <f t="shared" si="10"/>
        <v>0.6073170731707317</v>
      </c>
      <c r="Q31" s="204">
        <f t="shared" si="10"/>
        <v>0.5829352145376614</v>
      </c>
      <c r="R31" s="205">
        <f t="shared" si="10"/>
        <v>0.598085560709815</v>
      </c>
      <c r="S31" s="206">
        <f t="shared" si="10"/>
        <v>0.5906910641321728</v>
      </c>
      <c r="T31" s="207">
        <f t="shared" si="10"/>
        <v>0.6153090797504176</v>
      </c>
      <c r="U31" s="205">
        <f t="shared" si="10"/>
        <v>0.6620450812843642</v>
      </c>
      <c r="V31" s="206">
        <f t="shared" si="10"/>
        <v>0.6402666692087946</v>
      </c>
      <c r="W31" s="206">
        <f t="shared" si="10"/>
        <v>0.6174214252618871</v>
      </c>
    </row>
    <row r="32" spans="1:23" ht="23.25" customHeight="1" thickBot="1">
      <c r="A32" s="131" t="s">
        <v>13</v>
      </c>
      <c r="B32" s="132"/>
      <c r="C32" s="208">
        <f aca="true" t="shared" si="11" ref="C32:C38">C7/C$13</f>
        <v>0.41850875414047184</v>
      </c>
      <c r="D32" s="209">
        <f aca="true" t="shared" si="12" ref="D32:D38">D7/D$13</f>
        <v>0.3851237527536607</v>
      </c>
      <c r="E32" s="210">
        <f aca="true" t="shared" si="13" ref="E32:W38">E7/E$13</f>
        <v>0.401137603756738</v>
      </c>
      <c r="F32" s="211">
        <f t="shared" si="13"/>
        <v>0.40131578947368424</v>
      </c>
      <c r="G32" s="209">
        <f t="shared" si="13"/>
        <v>0.39289491694145473</v>
      </c>
      <c r="H32" s="208">
        <f t="shared" si="13"/>
        <v>0.39698781696671265</v>
      </c>
      <c r="I32" s="208">
        <f t="shared" si="13"/>
        <v>0.3991480505966898</v>
      </c>
      <c r="J32" s="257">
        <f t="shared" si="13"/>
        <v>0.4185087541404718</v>
      </c>
      <c r="K32" s="258">
        <f t="shared" si="13"/>
        <v>0.3754192148352733</v>
      </c>
      <c r="L32" s="259">
        <f t="shared" si="13"/>
        <v>0.39666666666666667</v>
      </c>
      <c r="M32" s="260">
        <f t="shared" si="13"/>
        <v>0.39215686274509803</v>
      </c>
      <c r="N32" s="258">
        <f t="shared" si="13"/>
        <v>0.38580246913580246</v>
      </c>
      <c r="O32" s="259">
        <f t="shared" si="13"/>
        <v>0.3888888888888889</v>
      </c>
      <c r="P32" s="261">
        <f t="shared" si="13"/>
        <v>0.3926829268292683</v>
      </c>
      <c r="Q32" s="217">
        <f t="shared" si="13"/>
        <v>0.4170647854623387</v>
      </c>
      <c r="R32" s="218">
        <f t="shared" si="13"/>
        <v>0.4019144392901847</v>
      </c>
      <c r="S32" s="219">
        <f t="shared" si="13"/>
        <v>0.4093385444424706</v>
      </c>
      <c r="T32" s="220">
        <f t="shared" si="13"/>
        <v>0.38469092024958224</v>
      </c>
      <c r="U32" s="218">
        <f>U7/U$13</f>
        <v>0.33795491871563554</v>
      </c>
      <c r="V32" s="219">
        <f t="shared" si="13"/>
        <v>0.3597333307912055</v>
      </c>
      <c r="W32" s="219">
        <f t="shared" si="13"/>
        <v>0.38263670542615774</v>
      </c>
    </row>
    <row r="33" spans="1:23" ht="23.25" customHeight="1" thickTop="1">
      <c r="A33" s="133"/>
      <c r="B33" s="134" t="s">
        <v>14</v>
      </c>
      <c r="C33" s="194">
        <f t="shared" si="11"/>
        <v>0.10883525992023257</v>
      </c>
      <c r="D33" s="221">
        <f t="shared" si="12"/>
        <v>0.10496306854995469</v>
      </c>
      <c r="E33" s="222">
        <f t="shared" si="13"/>
        <v>0.10681570157743314</v>
      </c>
      <c r="F33" s="223">
        <f t="shared" si="13"/>
        <v>0.11513157894736842</v>
      </c>
      <c r="G33" s="221">
        <f t="shared" si="13"/>
        <v>0.11012256579356684</v>
      </c>
      <c r="H33" s="194">
        <f t="shared" si="13"/>
        <v>0.11255715793176224</v>
      </c>
      <c r="I33" s="194">
        <f t="shared" si="13"/>
        <v>0.10974539069359088</v>
      </c>
      <c r="J33" s="262">
        <f t="shared" si="13"/>
        <v>0.10883525992023255</v>
      </c>
      <c r="K33" s="263">
        <f t="shared" si="13"/>
        <v>0.10455711185638192</v>
      </c>
      <c r="L33" s="264">
        <f t="shared" si="13"/>
        <v>0.10666666666666667</v>
      </c>
      <c r="M33" s="265">
        <f t="shared" si="13"/>
        <v>0.1111111111111111</v>
      </c>
      <c r="N33" s="263">
        <f t="shared" si="13"/>
        <v>0.10493827160493827</v>
      </c>
      <c r="O33" s="264">
        <f t="shared" si="13"/>
        <v>0.10793650793650794</v>
      </c>
      <c r="P33" s="266">
        <f t="shared" si="13"/>
        <v>0.1073170731707317</v>
      </c>
      <c r="Q33" s="229">
        <f t="shared" si="13"/>
        <v>0.1273682487237874</v>
      </c>
      <c r="R33" s="230">
        <f t="shared" si="13"/>
        <v>0.11848906560636181</v>
      </c>
      <c r="S33" s="231">
        <f t="shared" si="13"/>
        <v>0.12290519334399247</v>
      </c>
      <c r="T33" s="232">
        <f t="shared" si="13"/>
        <v>0.10841146987623172</v>
      </c>
      <c r="U33" s="230">
        <f t="shared" si="13"/>
        <v>0.0923285649679861</v>
      </c>
      <c r="V33" s="231">
        <f t="shared" si="13"/>
        <v>0.09982300435021627</v>
      </c>
      <c r="W33" s="231">
        <f t="shared" si="13"/>
        <v>0.11048592126027329</v>
      </c>
    </row>
    <row r="34" spans="1:23" ht="23.25" customHeight="1">
      <c r="A34" s="135"/>
      <c r="B34" s="136" t="s">
        <v>15</v>
      </c>
      <c r="C34" s="194">
        <f t="shared" si="11"/>
        <v>0.15392415331575746</v>
      </c>
      <c r="D34" s="221">
        <f t="shared" si="12"/>
        <v>0.13995075806660623</v>
      </c>
      <c r="E34" s="222">
        <f t="shared" si="13"/>
        <v>0.14673104269321072</v>
      </c>
      <c r="F34" s="223">
        <f t="shared" si="13"/>
        <v>0.14802631578947367</v>
      </c>
      <c r="G34" s="221">
        <f t="shared" si="13"/>
        <v>0.14390592919803394</v>
      </c>
      <c r="H34" s="194">
        <f t="shared" si="13"/>
        <v>0.1459086112621111</v>
      </c>
      <c r="I34" s="194">
        <f t="shared" si="13"/>
        <v>0.1463271875914545</v>
      </c>
      <c r="J34" s="262">
        <f t="shared" si="13"/>
        <v>0.15399175285608058</v>
      </c>
      <c r="K34" s="263">
        <f t="shared" si="13"/>
        <v>0.13631880055237727</v>
      </c>
      <c r="L34" s="264">
        <f t="shared" si="13"/>
        <v>0.145</v>
      </c>
      <c r="M34" s="265">
        <f t="shared" si="13"/>
        <v>0.1437908496732026</v>
      </c>
      <c r="N34" s="263">
        <f t="shared" si="13"/>
        <v>0.14506172839506173</v>
      </c>
      <c r="O34" s="264">
        <f t="shared" si="13"/>
        <v>0.14444444444444443</v>
      </c>
      <c r="P34" s="266">
        <f t="shared" si="13"/>
        <v>0.14471544715447154</v>
      </c>
      <c r="Q34" s="229">
        <f t="shared" si="13"/>
        <v>0.15470821985087288</v>
      </c>
      <c r="R34" s="230">
        <f t="shared" si="13"/>
        <v>0.14530594212502757</v>
      </c>
      <c r="S34" s="231">
        <f t="shared" si="13"/>
        <v>0.14998223485521409</v>
      </c>
      <c r="T34" s="233">
        <f t="shared" si="13"/>
        <v>0.14143680316410379</v>
      </c>
      <c r="U34" s="230">
        <f t="shared" si="13"/>
        <v>0.13712422345464498</v>
      </c>
      <c r="V34" s="231">
        <f t="shared" si="13"/>
        <v>0.13913383349698286</v>
      </c>
      <c r="W34" s="231">
        <v>0.147</v>
      </c>
    </row>
    <row r="35" spans="1:23" ht="23.25" customHeight="1">
      <c r="A35" s="137"/>
      <c r="B35" s="136" t="s">
        <v>16</v>
      </c>
      <c r="C35" s="194">
        <f t="shared" si="11"/>
        <v>0.04873926857297371</v>
      </c>
      <c r="D35" s="221">
        <f t="shared" si="12"/>
        <v>0.047039004794609325</v>
      </c>
      <c r="E35" s="222">
        <f t="shared" si="13"/>
        <v>0.04785211151162407</v>
      </c>
      <c r="F35" s="223">
        <f t="shared" si="13"/>
        <v>0.046052631578947366</v>
      </c>
      <c r="G35" s="221">
        <f t="shared" si="13"/>
        <v>0.040627138679773515</v>
      </c>
      <c r="H35" s="194">
        <f t="shared" si="13"/>
        <v>0.04326415758002109</v>
      </c>
      <c r="I35" s="194">
        <f t="shared" si="13"/>
        <v>0.0455240139173414</v>
      </c>
      <c r="J35" s="262">
        <f t="shared" si="13"/>
        <v>0.0487392685729737</v>
      </c>
      <c r="K35" s="263">
        <f t="shared" si="13"/>
        <v>0.04471624909581114</v>
      </c>
      <c r="L35" s="264">
        <f t="shared" si="13"/>
        <v>0.04666666666666667</v>
      </c>
      <c r="M35" s="265">
        <f t="shared" si="13"/>
        <v>0.042483660130718956</v>
      </c>
      <c r="N35" s="263">
        <f t="shared" si="13"/>
        <v>0.040123456790123455</v>
      </c>
      <c r="O35" s="264">
        <f t="shared" si="13"/>
        <v>0.04126984126984127</v>
      </c>
      <c r="P35" s="266">
        <f t="shared" si="13"/>
        <v>0.04390243902439024</v>
      </c>
      <c r="Q35" s="229">
        <f t="shared" si="13"/>
        <v>0.0526633031209537</v>
      </c>
      <c r="R35" s="230">
        <f t="shared" si="13"/>
        <v>0.04858994183049847</v>
      </c>
      <c r="S35" s="231">
        <f t="shared" si="13"/>
        <v>0.050615858352578924</v>
      </c>
      <c r="T35" s="234">
        <f t="shared" si="13"/>
        <v>0.05100071601486583</v>
      </c>
      <c r="U35" s="230">
        <f t="shared" si="13"/>
        <v>0.0446230928522124</v>
      </c>
      <c r="V35" s="231">
        <f t="shared" si="13"/>
        <v>0.04759498819499392</v>
      </c>
      <c r="W35" s="231">
        <f t="shared" si="13"/>
        <v>0.04899049221305238</v>
      </c>
    </row>
    <row r="36" spans="1:23" ht="23.25" customHeight="1">
      <c r="A36" s="127"/>
      <c r="B36" s="138" t="s">
        <v>17</v>
      </c>
      <c r="C36" s="194">
        <f t="shared" si="11"/>
        <v>0.06516595687149329</v>
      </c>
      <c r="D36" s="221">
        <f t="shared" si="12"/>
        <v>0.057016975508617354</v>
      </c>
      <c r="E36" s="222">
        <f t="shared" si="13"/>
        <v>0.06098085254142003</v>
      </c>
      <c r="F36" s="223">
        <f t="shared" si="13"/>
        <v>0.0625</v>
      </c>
      <c r="G36" s="221">
        <f t="shared" si="13"/>
        <v>0.05947862875629937</v>
      </c>
      <c r="H36" s="194">
        <f t="shared" si="13"/>
        <v>0.06094714290282353</v>
      </c>
      <c r="I36" s="194">
        <f t="shared" si="13"/>
        <v>0.06096966149643938</v>
      </c>
      <c r="J36" s="262">
        <f t="shared" si="13"/>
        <v>0.06516595687149328</v>
      </c>
      <c r="K36" s="263">
        <f t="shared" si="13"/>
        <v>0.05497468271190899</v>
      </c>
      <c r="L36" s="264">
        <f t="shared" si="13"/>
        <v>0.06</v>
      </c>
      <c r="M36" s="265">
        <f t="shared" si="13"/>
        <v>0.06209150326797386</v>
      </c>
      <c r="N36" s="263">
        <f t="shared" si="13"/>
        <v>0.05555555555555555</v>
      </c>
      <c r="O36" s="264">
        <f t="shared" si="13"/>
        <v>0.05873015873015873</v>
      </c>
      <c r="P36" s="266">
        <f t="shared" si="13"/>
        <v>0.05934959349593496</v>
      </c>
      <c r="Q36" s="229">
        <f t="shared" si="13"/>
        <v>0.05839323718950455</v>
      </c>
      <c r="R36" s="230">
        <f t="shared" si="13"/>
        <v>0.05707974375966422</v>
      </c>
      <c r="S36" s="231">
        <f t="shared" si="13"/>
        <v>0.05773301948244213</v>
      </c>
      <c r="T36" s="232">
        <f t="shared" si="13"/>
        <v>0.0576085103481196</v>
      </c>
      <c r="U36" s="230">
        <f t="shared" si="13"/>
        <v>0.041427653345393084</v>
      </c>
      <c r="V36" s="231">
        <f t="shared" si="13"/>
        <v>0.04896773722024678</v>
      </c>
      <c r="W36" s="231">
        <f t="shared" si="13"/>
        <v>0.0530168972232338</v>
      </c>
    </row>
    <row r="37" spans="1:23" ht="23.25" customHeight="1" thickBot="1">
      <c r="A37" s="139"/>
      <c r="B37" s="140" t="s">
        <v>18</v>
      </c>
      <c r="C37" s="208">
        <f t="shared" si="11"/>
        <v>0.04184411546001483</v>
      </c>
      <c r="D37" s="209">
        <f t="shared" si="12"/>
        <v>0.036153945833873005</v>
      </c>
      <c r="E37" s="210">
        <f t="shared" si="13"/>
        <v>0.03869175567975131</v>
      </c>
      <c r="F37" s="211">
        <f t="shared" si="13"/>
        <v>0.029605263157894735</v>
      </c>
      <c r="G37" s="209">
        <f t="shared" si="13"/>
        <v>0.038760654513781134</v>
      </c>
      <c r="H37" s="208">
        <f t="shared" si="13"/>
        <v>0.034310747289994704</v>
      </c>
      <c r="I37" s="208">
        <f t="shared" si="13"/>
        <v>0.036581796897863623</v>
      </c>
      <c r="J37" s="267">
        <f t="shared" si="13"/>
        <v>0.04191171500033794</v>
      </c>
      <c r="K37" s="268">
        <f t="shared" si="13"/>
        <v>0.0349181298086408</v>
      </c>
      <c r="L37" s="269">
        <f t="shared" si="13"/>
        <v>0.03833333333333333</v>
      </c>
      <c r="M37" s="270">
        <f t="shared" si="13"/>
        <v>0.032679738562091505</v>
      </c>
      <c r="N37" s="268">
        <f t="shared" si="13"/>
        <v>0.040123456790123455</v>
      </c>
      <c r="O37" s="269">
        <f t="shared" si="13"/>
        <v>0.03650793650793651</v>
      </c>
      <c r="P37" s="271">
        <f t="shared" si="13"/>
        <v>0.03739837398373984</v>
      </c>
      <c r="Q37" s="235">
        <f t="shared" si="13"/>
        <v>0.02396154246848536</v>
      </c>
      <c r="R37" s="236">
        <f t="shared" si="13"/>
        <v>0.03263382666961195</v>
      </c>
      <c r="S37" s="237">
        <f t="shared" si="13"/>
        <v>0.028320601646236752</v>
      </c>
      <c r="T37" s="238">
        <f t="shared" si="13"/>
        <v>0.026376623819427868</v>
      </c>
      <c r="U37" s="236">
        <f t="shared" si="13"/>
        <v>0.022546592721300548</v>
      </c>
      <c r="V37" s="237">
        <f t="shared" si="13"/>
        <v>0.024331340940650852</v>
      </c>
      <c r="W37" s="237">
        <f t="shared" si="13"/>
        <v>0.026174197155357678</v>
      </c>
    </row>
    <row r="38" spans="1:23" ht="23.25" customHeight="1" thickBot="1" thickTop="1">
      <c r="A38" s="141" t="s">
        <v>19</v>
      </c>
      <c r="B38" s="142"/>
      <c r="C38" s="239">
        <f t="shared" si="11"/>
        <v>1</v>
      </c>
      <c r="D38" s="240">
        <f t="shared" si="12"/>
        <v>1</v>
      </c>
      <c r="E38" s="241">
        <f t="shared" si="13"/>
        <v>1</v>
      </c>
      <c r="F38" s="242">
        <f t="shared" si="13"/>
        <v>1</v>
      </c>
      <c r="G38" s="240">
        <f t="shared" si="13"/>
        <v>1</v>
      </c>
      <c r="H38" s="239">
        <f t="shared" si="13"/>
        <v>1</v>
      </c>
      <c r="I38" s="239">
        <f t="shared" si="13"/>
        <v>1</v>
      </c>
      <c r="J38" s="272">
        <f t="shared" si="13"/>
        <v>1</v>
      </c>
      <c r="K38" s="273">
        <f t="shared" si="13"/>
        <v>1</v>
      </c>
      <c r="L38" s="274">
        <f t="shared" si="13"/>
        <v>1</v>
      </c>
      <c r="M38" s="275">
        <f t="shared" si="13"/>
        <v>1</v>
      </c>
      <c r="N38" s="273">
        <f t="shared" si="13"/>
        <v>1</v>
      </c>
      <c r="O38" s="274">
        <f t="shared" si="13"/>
        <v>1</v>
      </c>
      <c r="P38" s="276">
        <f t="shared" si="13"/>
        <v>1</v>
      </c>
      <c r="Q38" s="248">
        <f t="shared" si="13"/>
        <v>1</v>
      </c>
      <c r="R38" s="249">
        <f t="shared" si="13"/>
        <v>1</v>
      </c>
      <c r="S38" s="250">
        <f t="shared" si="13"/>
        <v>1</v>
      </c>
      <c r="T38" s="251">
        <f t="shared" si="13"/>
        <v>1</v>
      </c>
      <c r="U38" s="249">
        <f t="shared" si="13"/>
        <v>1</v>
      </c>
      <c r="V38" s="250">
        <f t="shared" si="13"/>
        <v>1</v>
      </c>
      <c r="W38" s="250">
        <f t="shared" si="13"/>
        <v>1</v>
      </c>
    </row>
  </sheetData>
  <mergeCells count="25">
    <mergeCell ref="C2:I2"/>
    <mergeCell ref="J2:P2"/>
    <mergeCell ref="Q2:W2"/>
    <mergeCell ref="A3:B3"/>
    <mergeCell ref="C3:I3"/>
    <mergeCell ref="J3:P3"/>
    <mergeCell ref="Q3:W3"/>
    <mergeCell ref="Q4:W4"/>
    <mergeCell ref="A5:B5"/>
    <mergeCell ref="J15:P15"/>
    <mergeCell ref="Q15:W15"/>
    <mergeCell ref="H16:I16"/>
    <mergeCell ref="J16:P16"/>
    <mergeCell ref="Q16:W16"/>
    <mergeCell ref="H17:I17"/>
    <mergeCell ref="Q29:W29"/>
    <mergeCell ref="A30:B30"/>
    <mergeCell ref="C27:I27"/>
    <mergeCell ref="A28:B28"/>
    <mergeCell ref="C28:I28"/>
    <mergeCell ref="J27:P27"/>
    <mergeCell ref="Q27:W27"/>
    <mergeCell ref="J28:P28"/>
    <mergeCell ref="Q28:W28"/>
    <mergeCell ref="A29:B29"/>
  </mergeCells>
  <printOptions/>
  <pageMargins left="0.26" right="0.2" top="0.5905511811023623" bottom="0.1968503937007874" header="0.5118110236220472" footer="0.35433070866141736"/>
  <pageSetup horizontalDpi="600" verticalDpi="600" orientation="landscape" paperSize="9" scale="62" r:id="rId2"/>
  <headerFooter alignWithMargins="0">
    <oddFooter>&amp;C&amp;P/&amp;N&amp;R&amp;F&amp;A</oddFooter>
  </headerFooter>
  <drawing r:id="rId1"/>
</worksheet>
</file>

<file path=xl/worksheets/sheet11.xml><?xml version="1.0" encoding="utf-8"?>
<worksheet xmlns="http://schemas.openxmlformats.org/spreadsheetml/2006/main" xmlns:r="http://schemas.openxmlformats.org/officeDocument/2006/relationships">
  <dimension ref="A1:W47"/>
  <sheetViews>
    <sheetView zoomScale="75" zoomScaleNormal="75" workbookViewId="0" topLeftCell="A1">
      <selection activeCell="B32" sqref="B32"/>
    </sheetView>
  </sheetViews>
  <sheetFormatPr defaultColWidth="9.00390625" defaultRowHeight="13.5"/>
  <cols>
    <col min="1" max="1" width="7.00390625" style="126" customWidth="1"/>
    <col min="2" max="2" width="15.625" style="126" customWidth="1"/>
    <col min="3" max="23" width="10.125" style="126" customWidth="1"/>
    <col min="24" max="16384" width="9.00390625" style="126" customWidth="1"/>
  </cols>
  <sheetData>
    <row r="1" spans="1:23" s="124" customFormat="1" ht="14.25" thickBot="1">
      <c r="A1" s="123"/>
      <c r="B1" s="123"/>
      <c r="C1" s="123"/>
      <c r="D1" s="123"/>
      <c r="E1" s="123"/>
      <c r="F1" s="123"/>
      <c r="G1" s="123"/>
      <c r="H1" s="123"/>
      <c r="I1" s="123"/>
      <c r="J1" s="123"/>
      <c r="K1" s="123"/>
      <c r="L1" s="123"/>
      <c r="M1" s="123"/>
      <c r="N1" s="123"/>
      <c r="O1" s="123"/>
      <c r="P1" s="123"/>
      <c r="Q1" s="123"/>
      <c r="R1" s="123"/>
      <c r="S1" s="123"/>
      <c r="T1" s="123"/>
      <c r="U1" s="123"/>
      <c r="V1" s="123"/>
      <c r="W1" s="2" t="s">
        <v>112</v>
      </c>
    </row>
    <row r="2" spans="1:23" ht="15.75">
      <c r="A2" s="22"/>
      <c r="B2" s="125"/>
      <c r="C2" s="974" t="s">
        <v>69</v>
      </c>
      <c r="D2" s="975"/>
      <c r="E2" s="975"/>
      <c r="F2" s="975"/>
      <c r="G2" s="975"/>
      <c r="H2" s="975"/>
      <c r="I2" s="976"/>
      <c r="J2" s="977" t="s">
        <v>69</v>
      </c>
      <c r="K2" s="978"/>
      <c r="L2" s="978"/>
      <c r="M2" s="978"/>
      <c r="N2" s="978"/>
      <c r="O2" s="978"/>
      <c r="P2" s="979"/>
      <c r="Q2" s="980" t="s">
        <v>73</v>
      </c>
      <c r="R2" s="981"/>
      <c r="S2" s="981"/>
      <c r="T2" s="981"/>
      <c r="U2" s="981"/>
      <c r="V2" s="981"/>
      <c r="W2" s="982"/>
    </row>
    <row r="3" spans="1:23" ht="15.75">
      <c r="A3" s="960" t="s">
        <v>157</v>
      </c>
      <c r="B3" s="961"/>
      <c r="C3" s="983" t="s">
        <v>70</v>
      </c>
      <c r="D3" s="984"/>
      <c r="E3" s="984"/>
      <c r="F3" s="984"/>
      <c r="G3" s="984"/>
      <c r="H3" s="984"/>
      <c r="I3" s="985"/>
      <c r="J3" s="986" t="s">
        <v>72</v>
      </c>
      <c r="K3" s="987"/>
      <c r="L3" s="987"/>
      <c r="M3" s="987"/>
      <c r="N3" s="987"/>
      <c r="O3" s="987"/>
      <c r="P3" s="988"/>
      <c r="Q3" s="989" t="s">
        <v>74</v>
      </c>
      <c r="R3" s="973"/>
      <c r="S3" s="973"/>
      <c r="T3" s="973"/>
      <c r="U3" s="973"/>
      <c r="V3" s="973"/>
      <c r="W3" s="971"/>
    </row>
    <row r="4" spans="1:23" ht="12.75" customHeight="1" thickBot="1">
      <c r="A4" s="960" t="s">
        <v>158</v>
      </c>
      <c r="B4" s="961"/>
      <c r="C4" s="20"/>
      <c r="D4" s="21"/>
      <c r="E4" s="19"/>
      <c r="F4" s="21"/>
      <c r="G4" s="21"/>
      <c r="H4" s="19"/>
      <c r="I4" s="53"/>
      <c r="J4" s="399"/>
      <c r="K4" s="400"/>
      <c r="L4" s="293"/>
      <c r="M4" s="400"/>
      <c r="N4" s="400"/>
      <c r="O4" s="293"/>
      <c r="P4" s="401"/>
      <c r="Q4" s="967"/>
      <c r="R4" s="957"/>
      <c r="S4" s="968"/>
      <c r="T4" s="957"/>
      <c r="U4" s="957"/>
      <c r="V4" s="968"/>
      <c r="W4" s="969"/>
    </row>
    <row r="5" spans="1:23" ht="14.25" thickBot="1">
      <c r="A5" s="1011"/>
      <c r="B5" s="1012"/>
      <c r="C5" s="436" t="s">
        <v>126</v>
      </c>
      <c r="D5" s="503" t="s">
        <v>127</v>
      </c>
      <c r="E5" s="437" t="s">
        <v>128</v>
      </c>
      <c r="F5" s="436" t="s">
        <v>129</v>
      </c>
      <c r="G5" s="503" t="s">
        <v>130</v>
      </c>
      <c r="H5" s="437" t="s">
        <v>131</v>
      </c>
      <c r="I5" s="437" t="s">
        <v>132</v>
      </c>
      <c r="J5" s="504" t="s">
        <v>75</v>
      </c>
      <c r="K5" s="505" t="s">
        <v>133</v>
      </c>
      <c r="L5" s="438" t="s">
        <v>134</v>
      </c>
      <c r="M5" s="506" t="s">
        <v>76</v>
      </c>
      <c r="N5" s="505" t="s">
        <v>77</v>
      </c>
      <c r="O5" s="438" t="s">
        <v>78</v>
      </c>
      <c r="P5" s="438" t="s">
        <v>79</v>
      </c>
      <c r="Q5" s="507" t="s">
        <v>75</v>
      </c>
      <c r="R5" s="508" t="s">
        <v>80</v>
      </c>
      <c r="S5" s="439" t="s">
        <v>81</v>
      </c>
      <c r="T5" s="509" t="s">
        <v>135</v>
      </c>
      <c r="U5" s="508" t="s">
        <v>136</v>
      </c>
      <c r="V5" s="439" t="s">
        <v>137</v>
      </c>
      <c r="W5" s="439" t="s">
        <v>138</v>
      </c>
    </row>
    <row r="6" spans="1:23" ht="16.5" customHeight="1" thickTop="1">
      <c r="A6" s="294"/>
      <c r="B6" s="295" t="s">
        <v>20</v>
      </c>
      <c r="C6" s="303">
        <f>IAB!C6/IAB!C$13</f>
        <v>0.505001562988434</v>
      </c>
      <c r="D6" s="300">
        <f>IAB!D6/IAB!D$13</f>
        <v>0.5277558121145025</v>
      </c>
      <c r="E6" s="301">
        <f>IAB!E6/IAB!E$13</f>
        <v>0.5163116107224275</v>
      </c>
      <c r="F6" s="302">
        <f>IAB!F6/IAB!F$13</f>
        <v>0.512</v>
      </c>
      <c r="G6" s="300">
        <f>IAB!G6/IAB!G$13</f>
        <v>0.5106651919734555</v>
      </c>
      <c r="H6" s="303">
        <f>IAB!H6/IAB!H$13</f>
        <v>0.5113284044836632</v>
      </c>
      <c r="I6" s="303">
        <f>IAB!I6/IAB!I$13</f>
        <v>0.5138339920948617</v>
      </c>
      <c r="J6" s="316">
        <f>IAB!J6/IAB!J$13</f>
        <v>0.5050015629884339</v>
      </c>
      <c r="K6" s="317">
        <f>IAB!K6/IAB!K$13</f>
        <v>0.531371911573472</v>
      </c>
      <c r="L6" s="318">
        <f>IAB!L6/IAB!L$13</f>
        <v>0.5179282868525896</v>
      </c>
      <c r="M6" s="319">
        <f>IAB!M6/IAB!M$13</f>
        <v>0.5163934426229508</v>
      </c>
      <c r="N6" s="317">
        <f>IAB!N6/IAB!N$13</f>
        <v>0.5158730158730159</v>
      </c>
      <c r="O6" s="318">
        <f>IAB!O6/IAB!O$13</f>
        <v>0.5161290322580645</v>
      </c>
      <c r="P6" s="320">
        <f>IAB!P6/IAB!P$13</f>
        <v>0.5170340681362725</v>
      </c>
      <c r="Q6" s="304">
        <f>IAB!Q6/IAB!Q$13</f>
        <v>0.4812306110835766</v>
      </c>
      <c r="R6" s="305">
        <f>IAB!R6/IAB!R$13</f>
        <v>0.5046857183580388</v>
      </c>
      <c r="S6" s="306">
        <f>IAB!S6/IAB!S$13</f>
        <v>0.4931332218254148</v>
      </c>
      <c r="T6" s="307">
        <f>IAB!T6/IAB!T$13</f>
        <v>0.5157504099421766</v>
      </c>
      <c r="U6" s="305">
        <f>IAB!U6/IAB!U$13</f>
        <v>0.5354424786003044</v>
      </c>
      <c r="V6" s="306">
        <f>IAB!V6/IAB!V$13</f>
        <v>0.525858158173295</v>
      </c>
      <c r="W6" s="306">
        <f>IAB!W6/IAB!W$13</f>
        <v>0.5100962815549623</v>
      </c>
    </row>
    <row r="7" spans="1:23" ht="16.5" customHeight="1" thickBot="1">
      <c r="A7" s="296"/>
      <c r="B7" s="289" t="s">
        <v>13</v>
      </c>
      <c r="C7" s="208">
        <f>IAB!C7/IAB!C$13</f>
        <v>0.49499843701156604</v>
      </c>
      <c r="D7" s="209">
        <f>IAB!D7/IAB!D$13</f>
        <v>0.47224418788549755</v>
      </c>
      <c r="E7" s="210">
        <f>IAB!E7/IAB!E$13</f>
        <v>0.48368838927757246</v>
      </c>
      <c r="F7" s="211">
        <f>IAB!F7/IAB!F$13</f>
        <v>0.488</v>
      </c>
      <c r="G7" s="209">
        <f>IAB!G7/IAB!G$13</f>
        <v>0.48933480802654444</v>
      </c>
      <c r="H7" s="208">
        <f>IAB!H7/IAB!H$13</f>
        <v>0.4886715955163368</v>
      </c>
      <c r="I7" s="208">
        <f>IAB!I7/IAB!I$13</f>
        <v>0.48616600790513836</v>
      </c>
      <c r="J7" s="257">
        <f>IAB!J7/IAB!J$13</f>
        <v>0.4949984370115661</v>
      </c>
      <c r="K7" s="258">
        <f>IAB!K7/IAB!K$13</f>
        <v>0.468628088426528</v>
      </c>
      <c r="L7" s="259">
        <f>IAB!L7/IAB!L$13</f>
        <v>0.4820717131474104</v>
      </c>
      <c r="M7" s="260">
        <f>IAB!M7/IAB!M$13</f>
        <v>0.48360655737704916</v>
      </c>
      <c r="N7" s="258">
        <f>IAB!N7/IAB!N$13</f>
        <v>0.48412698412698413</v>
      </c>
      <c r="O7" s="259">
        <f>IAB!O7/IAB!O$13</f>
        <v>0.4838709677419355</v>
      </c>
      <c r="P7" s="261">
        <f>IAB!P7/IAB!P$13</f>
        <v>0.48296593186372744</v>
      </c>
      <c r="Q7" s="217">
        <f>IAB!Q7/IAB!Q$13</f>
        <v>0.5187693889164235</v>
      </c>
      <c r="R7" s="218">
        <f>IAB!R7/IAB!R$13</f>
        <v>0.49531428164196123</v>
      </c>
      <c r="S7" s="219">
        <f>IAB!S7/IAB!S$13</f>
        <v>0.5068667781745853</v>
      </c>
      <c r="T7" s="220">
        <f>IAB!T7/IAB!T$13</f>
        <v>0.4842495900578234</v>
      </c>
      <c r="U7" s="218">
        <f>IAB!U7/IAB!U$13</f>
        <v>0.46455752139969547</v>
      </c>
      <c r="V7" s="219">
        <f>IAB!V7/IAB!V$13</f>
        <v>0.4741418418267049</v>
      </c>
      <c r="W7" s="219">
        <f>IAB!W7/IAB!W$13</f>
        <v>0.4899037184450376</v>
      </c>
    </row>
    <row r="8" spans="1:23" ht="16.5" customHeight="1" thickTop="1">
      <c r="A8" s="297"/>
      <c r="B8" s="290" t="s">
        <v>14</v>
      </c>
      <c r="C8" s="194">
        <f>IAB!C8/IAB!C$13</f>
        <v>0.0776805251641138</v>
      </c>
      <c r="D8" s="221">
        <f>IAB!D8/IAB!D$13</f>
        <v>0.08176498497548632</v>
      </c>
      <c r="E8" s="222">
        <f>IAB!E8/IAB!E$13</f>
        <v>0.0797107145664649</v>
      </c>
      <c r="F8" s="223">
        <f>IAB!F8/IAB!F$13</f>
        <v>0.088</v>
      </c>
      <c r="G8" s="221">
        <f>IAB!G8/IAB!G$13</f>
        <v>0.08468952441143941</v>
      </c>
      <c r="H8" s="194">
        <f>IAB!H8/IAB!H$13</f>
        <v>0.08633436680181254</v>
      </c>
      <c r="I8" s="194">
        <f>IAB!I8/IAB!I$13</f>
        <v>0.08300395256916997</v>
      </c>
      <c r="J8" s="262">
        <f>IAB!J8/IAB!J$13</f>
        <v>0.0776805251641138</v>
      </c>
      <c r="K8" s="263">
        <f>IAB!K8/IAB!K$13</f>
        <v>0.08176202860858256</v>
      </c>
      <c r="L8" s="264">
        <f>IAB!L8/IAB!L$13</f>
        <v>0.0796812749003984</v>
      </c>
      <c r="M8" s="265">
        <f>IAB!M8/IAB!M$13</f>
        <v>0.08196721311475409</v>
      </c>
      <c r="N8" s="263">
        <f>IAB!N8/IAB!N$13</f>
        <v>0.07936507936507936</v>
      </c>
      <c r="O8" s="264">
        <f>IAB!O8/IAB!O$13</f>
        <v>0.08064516129032258</v>
      </c>
      <c r="P8" s="266">
        <f>IAB!P8/IAB!P$13</f>
        <v>0.08016032064128256</v>
      </c>
      <c r="Q8" s="229">
        <f>IAB!Q8/IAB!Q$13</f>
        <v>0.09534298878425758</v>
      </c>
      <c r="R8" s="230">
        <f>IAB!R8/IAB!R$13</f>
        <v>0.08943842645381984</v>
      </c>
      <c r="S8" s="231">
        <f>IAB!S8/IAB!S$13</f>
        <v>0.09234663894037341</v>
      </c>
      <c r="T8" s="232">
        <f>IAB!T8/IAB!T$13</f>
        <v>0.0824199533960473</v>
      </c>
      <c r="U8" s="230">
        <f>IAB!U8/IAB!U$13</f>
        <v>0.07496031031604444</v>
      </c>
      <c r="V8" s="231">
        <f>IAB!V8/IAB!V$13</f>
        <v>0.07859099080934859</v>
      </c>
      <c r="W8" s="231">
        <f>IAB!W8/IAB!W$13</f>
        <v>0.0852163613323521</v>
      </c>
    </row>
    <row r="9" spans="1:23" ht="16.5" customHeight="1">
      <c r="A9" s="297" t="s">
        <v>5</v>
      </c>
      <c r="B9" s="291" t="s">
        <v>15</v>
      </c>
      <c r="C9" s="194">
        <f>IAB!C9/IAB!C$13</f>
        <v>0.26180056267583623</v>
      </c>
      <c r="D9" s="221">
        <f>IAB!D9/IAB!D$13</f>
        <v>0.24703463545785226</v>
      </c>
      <c r="E9" s="222">
        <f>IAB!E9/IAB!E$13</f>
        <v>0.2544611272698687</v>
      </c>
      <c r="F9" s="223">
        <f>IAB!F9/IAB!F$13</f>
        <v>0.256</v>
      </c>
      <c r="G9" s="221">
        <f>IAB!G9/IAB!G$13</f>
        <v>0.26275872965713387</v>
      </c>
      <c r="H9" s="194">
        <f>IAB!H9/IAB!H$13</f>
        <v>0.2594005882820574</v>
      </c>
      <c r="I9" s="194">
        <f>IAB!I9/IAB!I$13</f>
        <v>0.25691699604743085</v>
      </c>
      <c r="J9" s="262">
        <f>IAB!J9/IAB!J$13</f>
        <v>0.26180056267583623</v>
      </c>
      <c r="K9" s="263">
        <f>IAB!K9/IAB!K$13</f>
        <v>0.24788686605981794</v>
      </c>
      <c r="L9" s="264">
        <f>IAB!L9/IAB!L$13</f>
        <v>0.2549800796812749</v>
      </c>
      <c r="M9" s="265">
        <f>IAB!M9/IAB!M$13</f>
        <v>0.2540983606557377</v>
      </c>
      <c r="N9" s="263">
        <f>IAB!N9/IAB!N$13</f>
        <v>0.2777777777777778</v>
      </c>
      <c r="O9" s="264">
        <f>IAB!O9/IAB!O$13</f>
        <v>0.2661290322580645</v>
      </c>
      <c r="P9" s="266">
        <f>IAB!P9/IAB!P$13</f>
        <v>0.2605210420841683</v>
      </c>
      <c r="Q9" s="229">
        <f>IAB!Q9/IAB!Q$13</f>
        <v>0.2756943297171284</v>
      </c>
      <c r="R9" s="230">
        <f>IAB!R9/IAB!R$13</f>
        <v>0.2566633409350057</v>
      </c>
      <c r="S9" s="231">
        <f>IAB!S9/IAB!S$13</f>
        <v>0.2660367976131278</v>
      </c>
      <c r="T9" s="233">
        <f>IAB!T9/IAB!T$13</f>
        <v>0.25406058513851726</v>
      </c>
      <c r="U9" s="230">
        <f>IAB!U9/IAB!U$13</f>
        <v>0.2702008216173751</v>
      </c>
      <c r="V9" s="231">
        <f>IAB!V9/IAB!V$13</f>
        <v>0.26234521229228625</v>
      </c>
      <c r="W9" s="231">
        <f>IAB!W9/IAB!W$13</f>
        <v>0.26412325432526707</v>
      </c>
    </row>
    <row r="10" spans="1:23" ht="16.5" customHeight="1">
      <c r="A10" s="296"/>
      <c r="B10" s="291" t="s">
        <v>16</v>
      </c>
      <c r="C10" s="194">
        <f>IAB!C10/IAB!C$13</f>
        <v>0.04329477961863083</v>
      </c>
      <c r="D10" s="221">
        <f>IAB!D10/IAB!D$13</f>
        <v>0.04507354104064526</v>
      </c>
      <c r="E10" s="222">
        <f>IAB!E10/IAB!E$13</f>
        <v>0.04417891675182768</v>
      </c>
      <c r="F10" s="223">
        <f>IAB!F10/IAB!F$13</f>
        <v>0.04</v>
      </c>
      <c r="G10" s="221">
        <f>IAB!G10/IAB!G$13</f>
        <v>0.03760467688418392</v>
      </c>
      <c r="H10" s="194">
        <f>IAB!H10/IAB!H$13</f>
        <v>0.03879481675808888</v>
      </c>
      <c r="I10" s="194">
        <f>IAB!I10/IAB!I$13</f>
        <v>0.041501976284584984</v>
      </c>
      <c r="J10" s="262">
        <f>IAB!J10/IAB!J$13</f>
        <v>0.043294779618630826</v>
      </c>
      <c r="K10" s="263">
        <f>IAB!K10/IAB!K$13</f>
        <v>0.04437581274382314</v>
      </c>
      <c r="L10" s="264">
        <f>IAB!L10/IAB!L$13</f>
        <v>0.043824701195219126</v>
      </c>
      <c r="M10" s="265">
        <f>IAB!M10/IAB!M$13</f>
        <v>0.040983606557377046</v>
      </c>
      <c r="N10" s="263">
        <f>IAB!N10/IAB!N$13</f>
        <v>0.031746031746031744</v>
      </c>
      <c r="O10" s="264">
        <f>IAB!O10/IAB!O$13</f>
        <v>0.036290322580645164</v>
      </c>
      <c r="P10" s="266">
        <f>IAB!P10/IAB!P$13</f>
        <v>0.04008016032064128</v>
      </c>
      <c r="Q10" s="229">
        <f>IAB!Q10/IAB!Q$13</f>
        <v>0.062081245296180046</v>
      </c>
      <c r="R10" s="230">
        <f>IAB!R10/IAB!R$13</f>
        <v>0.059845353477765116</v>
      </c>
      <c r="S10" s="231">
        <f>IAB!S10/IAB!S$13</f>
        <v>0.060946611816825653</v>
      </c>
      <c r="T10" s="234">
        <f>IAB!T10/IAB!T$13</f>
        <v>0.058928109087770776</v>
      </c>
      <c r="U10" s="230">
        <f>IAB!U10/IAB!U$13</f>
        <v>0.056629404736575066</v>
      </c>
      <c r="V10" s="231">
        <f>IAB!V10/IAB!V$13</f>
        <v>0.05774820639481157</v>
      </c>
      <c r="W10" s="231">
        <f>IAB!W10/IAB!W$13</f>
        <v>0.05928870967039571</v>
      </c>
    </row>
    <row r="11" spans="1:23" ht="16.5" customHeight="1">
      <c r="A11" s="297"/>
      <c r="B11" s="292" t="s">
        <v>17</v>
      </c>
      <c r="C11" s="194">
        <f>IAB!C11/IAB!C$13</f>
        <v>0.09471709909346673</v>
      </c>
      <c r="D11" s="221">
        <f>IAB!D11/IAB!D$13</f>
        <v>0.08287205440455479</v>
      </c>
      <c r="E11" s="222">
        <f>IAB!E11/IAB!E$13</f>
        <v>0.08882949453659303</v>
      </c>
      <c r="F11" s="223">
        <f>IAB!F11/IAB!F$13</f>
        <v>0.088</v>
      </c>
      <c r="G11" s="221">
        <f>IAB!G11/IAB!G$13</f>
        <v>0.09006162110917997</v>
      </c>
      <c r="H11" s="194">
        <f>IAB!H11/IAB!H$13</f>
        <v>0.08903728436282693</v>
      </c>
      <c r="I11" s="194">
        <f>IAB!I11/IAB!I$13</f>
        <v>0.08893280632411067</v>
      </c>
      <c r="J11" s="262">
        <f>IAB!J11/IAB!J$13</f>
        <v>0.09471709909346672</v>
      </c>
      <c r="K11" s="263">
        <f>IAB!K11/IAB!K$13</f>
        <v>0.08029908972691806</v>
      </c>
      <c r="L11" s="264">
        <f>IAB!L11/IAB!L$13</f>
        <v>0.08764940239043825</v>
      </c>
      <c r="M11" s="265">
        <f>IAB!M11/IAB!M$13</f>
        <v>0.09016393442622951</v>
      </c>
      <c r="N11" s="263">
        <f>IAB!N11/IAB!N$13</f>
        <v>0.07936507936507936</v>
      </c>
      <c r="O11" s="264">
        <f>IAB!O11/IAB!O$13</f>
        <v>0.0846774193548387</v>
      </c>
      <c r="P11" s="266">
        <f>IAB!P11/IAB!P$13</f>
        <v>0.08617234468937876</v>
      </c>
      <c r="Q11" s="229">
        <f>IAB!Q11/IAB!Q$13</f>
        <v>0.08510013400150523</v>
      </c>
      <c r="R11" s="230">
        <f>IAB!R11/IAB!R$13</f>
        <v>0.08717574116305586</v>
      </c>
      <c r="S11" s="231">
        <f>IAB!S11/IAB!S$13</f>
        <v>0.086153428868496</v>
      </c>
      <c r="T11" s="232">
        <f>IAB!T11/IAB!T$13</f>
        <v>0.08821955639941313</v>
      </c>
      <c r="U11" s="230">
        <f>IAB!U11/IAB!U$13</f>
        <v>0.061637670010965796</v>
      </c>
      <c r="V11" s="231">
        <f>IAB!V11/IAB!V$13</f>
        <v>0.0745753314179142</v>
      </c>
      <c r="W11" s="231">
        <f>IAB!W11/IAB!W$13</f>
        <v>0.08015189057607809</v>
      </c>
    </row>
    <row r="12" spans="1:23" ht="16.5" customHeight="1" thickBot="1">
      <c r="A12" s="298"/>
      <c r="B12" s="299" t="s">
        <v>18</v>
      </c>
      <c r="C12" s="311">
        <f>IAB!C12/IAB!C$13</f>
        <v>0.017505470459518495</v>
      </c>
      <c r="D12" s="308">
        <f>IAB!D12/IAB!D$13</f>
        <v>0.015498972006958829</v>
      </c>
      <c r="E12" s="309">
        <f>IAB!E12/IAB!E$13</f>
        <v>0.016508136152818174</v>
      </c>
      <c r="F12" s="310">
        <f>IAB!F12/IAB!F$13</f>
        <v>0.016</v>
      </c>
      <c r="G12" s="308">
        <f>IAB!G12/IAB!G$13</f>
        <v>0.014220255964607364</v>
      </c>
      <c r="H12" s="311">
        <f>IAB!H12/IAB!H$13</f>
        <v>0.015104539311550999</v>
      </c>
      <c r="I12" s="311">
        <f>IAB!I12/IAB!I$13</f>
        <v>0.015810276679841896</v>
      </c>
      <c r="J12" s="321">
        <f>IAB!J12/IAB!J$13</f>
        <v>0.017505470459518495</v>
      </c>
      <c r="K12" s="322">
        <f>IAB!K12/IAB!K$13</f>
        <v>0.014304291287386325</v>
      </c>
      <c r="L12" s="323">
        <f>IAB!L12/IAB!L$13</f>
        <v>0.01593625498007968</v>
      </c>
      <c r="M12" s="324">
        <f>IAB!M12/IAB!M$13</f>
        <v>0.01639344262295082</v>
      </c>
      <c r="N12" s="322">
        <f>IAB!N12/IAB!N$13</f>
        <v>0.015873015873015872</v>
      </c>
      <c r="O12" s="323">
        <f>IAB!O12/IAB!O$13</f>
        <v>0.016129032258064516</v>
      </c>
      <c r="P12" s="325">
        <f>IAB!P12/IAB!P$13</f>
        <v>0.01603206412825651</v>
      </c>
      <c r="Q12" s="312">
        <f>IAB!Q12/IAB!Q$13</f>
        <v>0.0005506911173522772</v>
      </c>
      <c r="R12" s="313">
        <f>IAB!R12/IAB!R$13</f>
        <v>0.0021914196123147094</v>
      </c>
      <c r="S12" s="314">
        <f>IAB!S12/IAB!S$13</f>
        <v>0.0013833009357623978</v>
      </c>
      <c r="T12" s="315">
        <f>IAB!T12/IAB!T$13</f>
        <v>0.0006213860360749114</v>
      </c>
      <c r="U12" s="313">
        <f>IAB!U12/IAB!U$13</f>
        <v>0.0011293147187351673</v>
      </c>
      <c r="V12" s="314">
        <f>IAB!V12/IAB!V$13</f>
        <v>0.000882100912344372</v>
      </c>
      <c r="W12" s="314">
        <f>IAB!W12/IAB!W$13</f>
        <v>0.0011235025409447002</v>
      </c>
    </row>
    <row r="13" spans="1:23" ht="16.5" customHeight="1">
      <c r="A13" s="294"/>
      <c r="B13" s="295" t="s">
        <v>20</v>
      </c>
      <c r="C13" s="435">
        <f>ECB!C6/ECB!C$13</f>
        <v>0.5006041079339509</v>
      </c>
      <c r="D13" s="300">
        <f>ECB!D6/ECB!D$13</f>
        <v>0.5089534421010744</v>
      </c>
      <c r="E13" s="301">
        <f>ECB!E6/ECB!E$13</f>
        <v>0.5041983206717313</v>
      </c>
      <c r="F13" s="302">
        <f>ECB!F6/ECB!F$13</f>
        <v>0.5263157894736842</v>
      </c>
      <c r="G13" s="300">
        <f>ECB!G6/ECB!G$13</f>
        <v>0.4736091298145507</v>
      </c>
      <c r="H13" s="303">
        <f>ECB!H6/ECB!H$13</f>
        <v>0.5001768659356207</v>
      </c>
      <c r="I13" s="303">
        <f>ECB!I6/ECB!I$13</f>
        <v>0.5023474178403756</v>
      </c>
      <c r="J13" s="316">
        <f>ECB!J6/ECB!J$13</f>
        <v>0.5006041079339508</v>
      </c>
      <c r="K13" s="317">
        <f>ECB!K6/ECB!K$13</f>
        <v>0.5391338895510528</v>
      </c>
      <c r="L13" s="318">
        <f>ECB!L6/ECB!L$13</f>
        <v>0.52</v>
      </c>
      <c r="M13" s="319">
        <f>ECB!M6/ECB!M$13</f>
        <v>0.55</v>
      </c>
      <c r="N13" s="317">
        <f>ECB!N6/ECB!N$13</f>
        <v>0.49122807017543857</v>
      </c>
      <c r="O13" s="318">
        <f>ECB!O6/ECB!O$13</f>
        <v>0.5213675213675214</v>
      </c>
      <c r="P13" s="320">
        <f>ECB!P6/ECB!P$13</f>
        <v>0.5207373271889401</v>
      </c>
      <c r="Q13" s="304">
        <f>ECB!Q6/ECB!Q$13</f>
        <v>0.557718991987825</v>
      </c>
      <c r="R13" s="305">
        <f>ECB!R6/ECB!R$13</f>
        <v>0.5244092259799066</v>
      </c>
      <c r="S13" s="306">
        <f>ECB!S6/ECB!S$13</f>
        <v>0.5397087869183776</v>
      </c>
      <c r="T13" s="307">
        <f>ECB!T6/ECB!T$13</f>
        <v>0.5506892713417244</v>
      </c>
      <c r="U13" s="305">
        <f>ECB!U6/ECB!U$13</f>
        <v>0.4968083661550999</v>
      </c>
      <c r="V13" s="306">
        <f>ECB!V6/ECB!V$13</f>
        <v>0.5245010671771514</v>
      </c>
      <c r="W13" s="306">
        <f>ECB!W6/ECB!W$13</f>
        <v>0.5337738372158356</v>
      </c>
    </row>
    <row r="14" spans="1:23" ht="16.5" customHeight="1" thickBot="1">
      <c r="A14" s="296"/>
      <c r="B14" s="289" t="s">
        <v>13</v>
      </c>
      <c r="C14" s="208">
        <f>ECB!C7/ECB!C$13</f>
        <v>0.4993958920660492</v>
      </c>
      <c r="D14" s="209">
        <f>ECB!D7/ECB!D$13</f>
        <v>0.49104655789892554</v>
      </c>
      <c r="E14" s="210">
        <f>ECB!E7/ECB!E$13</f>
        <v>0.49580167932826874</v>
      </c>
      <c r="F14" s="211">
        <f>ECB!F7/ECB!F$13</f>
        <v>0.47368421052631576</v>
      </c>
      <c r="G14" s="209">
        <f>ECB!G7/ECB!G$13</f>
        <v>0.5263908701854494</v>
      </c>
      <c r="H14" s="208">
        <f>ECB!H7/ECB!H$13</f>
        <v>0.49982313406437917</v>
      </c>
      <c r="I14" s="208">
        <f>ECB!I7/ECB!I$13</f>
        <v>0.49765258215962443</v>
      </c>
      <c r="J14" s="257">
        <f>ECB!J7/ECB!J$13</f>
        <v>0.4993958920660491</v>
      </c>
      <c r="K14" s="258">
        <f>ECB!K7/ECB!K$13</f>
        <v>0.46086611044894715</v>
      </c>
      <c r="L14" s="259">
        <f>ECB!L7/ECB!L$13</f>
        <v>0.48</v>
      </c>
      <c r="M14" s="260">
        <f>ECB!M7/ECB!M$13</f>
        <v>0.45</v>
      </c>
      <c r="N14" s="258">
        <f>ECB!N7/ECB!N$13</f>
        <v>0.5087719298245614</v>
      </c>
      <c r="O14" s="259">
        <f>ECB!O7/ECB!O$13</f>
        <v>0.47863247863247865</v>
      </c>
      <c r="P14" s="261">
        <f>ECB!P7/ECB!P$13</f>
        <v>0.4792626728110599</v>
      </c>
      <c r="Q14" s="217">
        <f>ECB!Q7/ECB!Q$13</f>
        <v>0.4422810080121749</v>
      </c>
      <c r="R14" s="218">
        <f>ECB!R7/ECB!R$13</f>
        <v>0.47559077402009337</v>
      </c>
      <c r="S14" s="219">
        <f>ECB!S7/ECB!S$13</f>
        <v>0.45849983923568044</v>
      </c>
      <c r="T14" s="220">
        <f>ECB!T7/ECB!T$13</f>
        <v>0.4493107286582756</v>
      </c>
      <c r="U14" s="218">
        <f>ECB!U7/ECB!U$13</f>
        <v>0.5031916338449002</v>
      </c>
      <c r="V14" s="219">
        <f>ECB!V7/ECB!V$13</f>
        <v>0.47549893282284855</v>
      </c>
      <c r="W14" s="219">
        <f>ECB!W7/ECB!W$13</f>
        <v>0.46634977356751955</v>
      </c>
    </row>
    <row r="15" spans="1:23" ht="16.5" customHeight="1" thickTop="1">
      <c r="A15" s="297"/>
      <c r="B15" s="290" t="s">
        <v>14</v>
      </c>
      <c r="C15" s="194">
        <f>ECB!C8/ECB!C$13</f>
        <v>0.10310108739428112</v>
      </c>
      <c r="D15" s="221">
        <f>ECB!D8/ECB!D$13</f>
        <v>0.10465578989255868</v>
      </c>
      <c r="E15" s="222">
        <f>ECB!E8/ECB!E$13</f>
        <v>0.10375849660135945</v>
      </c>
      <c r="F15" s="223">
        <f>ECB!F8/ECB!F$13</f>
        <v>0.08771929824561403</v>
      </c>
      <c r="G15" s="221">
        <f>ECB!G8/ECB!G$13</f>
        <v>0.10021398002853067</v>
      </c>
      <c r="H15" s="194">
        <f>ECB!H8/ECB!H$13</f>
        <v>0.09391581181464449</v>
      </c>
      <c r="I15" s="194">
        <f>ECB!I8/ECB!I$13</f>
        <v>0.09859154929577464</v>
      </c>
      <c r="J15" s="262">
        <f>ECB!J8/ECB!J$13</f>
        <v>0.1031010873942811</v>
      </c>
      <c r="K15" s="263">
        <f>ECB!K8/ECB!K$13</f>
        <v>0.09694080254270958</v>
      </c>
      <c r="L15" s="264">
        <f>ECB!L8/ECB!L$13</f>
        <v>0.1</v>
      </c>
      <c r="M15" s="265">
        <f>ECB!M8/ECB!M$13</f>
        <v>0.08333333333333333</v>
      </c>
      <c r="N15" s="263">
        <f>ECB!N8/ECB!N$13</f>
        <v>0.08771929824561403</v>
      </c>
      <c r="O15" s="264">
        <f>ECB!O8/ECB!O$13</f>
        <v>0.08547008547008547</v>
      </c>
      <c r="P15" s="266">
        <f>ECB!P8/ECB!P$13</f>
        <v>0.09216589861751152</v>
      </c>
      <c r="Q15" s="229">
        <f>ECB!Q8/ECB!Q$13</f>
        <v>0.1260910433731704</v>
      </c>
      <c r="R15" s="230">
        <f>ECB!R8/ECB!R$13</f>
        <v>0.1234847412857884</v>
      </c>
      <c r="S15" s="231">
        <f>ECB!S8/ECB!S$13</f>
        <v>0.12482201093197373</v>
      </c>
      <c r="T15" s="232">
        <f>ECB!T8/ECB!T$13</f>
        <v>0.10852812740816851</v>
      </c>
      <c r="U15" s="230">
        <f>ECB!U8/ECB!U$13</f>
        <v>0.11272579111775091</v>
      </c>
      <c r="V15" s="231">
        <f>ECB!V8/ECB!V$13</f>
        <v>0.11056835434682158</v>
      </c>
      <c r="W15" s="231">
        <f>ECB!W8/ECB!W$13</f>
        <v>0.11754261762689772</v>
      </c>
    </row>
    <row r="16" spans="1:23" ht="16.5" customHeight="1">
      <c r="A16" s="297" t="s">
        <v>8</v>
      </c>
      <c r="B16" s="291" t="s">
        <v>15</v>
      </c>
      <c r="C16" s="194">
        <f>ECB!C9/ECB!C$13</f>
        <v>0.11800241643173581</v>
      </c>
      <c r="D16" s="221">
        <f>ECB!D9/ECB!D$13</f>
        <v>0.11659371269399124</v>
      </c>
      <c r="E16" s="222">
        <f>ECB!E9/ECB!E$13</f>
        <v>0.11715313874450221</v>
      </c>
      <c r="F16" s="223">
        <f>ECB!F9/ECB!F$13</f>
        <v>0.10526315789473684</v>
      </c>
      <c r="G16" s="221">
        <f>ECB!G9/ECB!G$13</f>
        <v>0.11198288159771753</v>
      </c>
      <c r="H16" s="194">
        <f>ECB!H9/ECB!H$13</f>
        <v>0.10859568447117084</v>
      </c>
      <c r="I16" s="194">
        <f>ECB!I9/ECB!I$13</f>
        <v>0.11267605633802817</v>
      </c>
      <c r="J16" s="262">
        <f>ECB!J9/ECB!J$13</f>
        <v>0.1180024164317358</v>
      </c>
      <c r="K16" s="263">
        <f>ECB!K9/ECB!K$13</f>
        <v>0.10210568136670639</v>
      </c>
      <c r="L16" s="264">
        <f>ECB!L9/ECB!L$13</f>
        <v>0.11</v>
      </c>
      <c r="M16" s="265">
        <f>ECB!M9/ECB!M$13</f>
        <v>0.1</v>
      </c>
      <c r="N16" s="263">
        <f>ECB!N9/ECB!N$13</f>
        <v>0.10526315789473684</v>
      </c>
      <c r="O16" s="264">
        <f>ECB!O9/ECB!O$13</f>
        <v>0.10256410256410256</v>
      </c>
      <c r="P16" s="266">
        <f>ECB!P9/ECB!P$13</f>
        <v>0.10599078341013825</v>
      </c>
      <c r="Q16" s="229">
        <f>ECB!Q9/ECB!Q$13</f>
        <v>0.11297614251824001</v>
      </c>
      <c r="R16" s="230">
        <f>ECB!R9/ECB!R$13</f>
        <v>0.11574925711051363</v>
      </c>
      <c r="S16" s="231">
        <f>ECB!S9/ECB!S$13</f>
        <v>0.11432639750126314</v>
      </c>
      <c r="T16" s="233">
        <f>ECB!T9/ECB!T$13</f>
        <v>0.10403287952735679</v>
      </c>
      <c r="U16" s="230">
        <f>ECB!U9/ECB!U$13</f>
        <v>0.13472769251663724</v>
      </c>
      <c r="V16" s="231">
        <f>ECB!V9/ECB!V$13</f>
        <v>0.11895174598983432</v>
      </c>
      <c r="W16" s="231">
        <f>ECB!W9/ECB!W$13</f>
        <v>0.11668857948735237</v>
      </c>
    </row>
    <row r="17" spans="1:23" ht="16.5" customHeight="1">
      <c r="A17" s="296"/>
      <c r="B17" s="291" t="s">
        <v>16</v>
      </c>
      <c r="C17" s="194">
        <f>ECB!C10/ECB!C$13</f>
        <v>0.056786145791381394</v>
      </c>
      <c r="D17" s="221">
        <f>ECB!D10/ECB!D$13</f>
        <v>0.05491444488658973</v>
      </c>
      <c r="E17" s="222">
        <f>ECB!E10/ECB!E$13</f>
        <v>0.05577768892443023</v>
      </c>
      <c r="F17" s="223">
        <f>ECB!F10/ECB!F$13</f>
        <v>0.05263157894736842</v>
      </c>
      <c r="G17" s="221">
        <f>ECB!G10/ECB!G$13</f>
        <v>0.043152639087018545</v>
      </c>
      <c r="H17" s="194">
        <f>ECB!H10/ECB!H$13</f>
        <v>0.04793066855323664</v>
      </c>
      <c r="I17" s="194">
        <f>ECB!I10/ECB!I$13</f>
        <v>0.051643192488262914</v>
      </c>
      <c r="J17" s="262">
        <f>ECB!J10/ECB!J$13</f>
        <v>0.05678614579138139</v>
      </c>
      <c r="K17" s="263">
        <f>ECB!K10/ECB!K$13</f>
        <v>0.04330552244735797</v>
      </c>
      <c r="L17" s="264">
        <f>ECB!L10/ECB!L$13</f>
        <v>0.05</v>
      </c>
      <c r="M17" s="265">
        <f>ECB!M10/ECB!M$13</f>
        <v>0.03333333333333333</v>
      </c>
      <c r="N17" s="263">
        <f>ECB!N10/ECB!N$13</f>
        <v>0.05263157894736842</v>
      </c>
      <c r="O17" s="264">
        <f>ECB!O10/ECB!O$13</f>
        <v>0.042735042735042736</v>
      </c>
      <c r="P17" s="266">
        <f>ECB!P10/ECB!P$13</f>
        <v>0.04608294930875576</v>
      </c>
      <c r="Q17" s="229">
        <f>ECB!Q10/ECB!Q$13</f>
        <v>0.05066917326887785</v>
      </c>
      <c r="R17" s="230">
        <f>ECB!R10/ECB!R$13</f>
        <v>0.05811046648742984</v>
      </c>
      <c r="S17" s="231">
        <f>ECB!S10/ECB!S$13</f>
        <v>0.054292407330852964</v>
      </c>
      <c r="T17" s="234">
        <f>ECB!T10/ECB!T$13</f>
        <v>0.05385735080058224</v>
      </c>
      <c r="U17" s="230">
        <f>ECB!U10/ECB!U$13</f>
        <v>0.06337996287745032</v>
      </c>
      <c r="V17" s="231">
        <f>ECB!V10/ECB!V$13</f>
        <v>0.05848570862763218</v>
      </c>
      <c r="W17" s="231">
        <f>ECB!W10/ECB!W$13</f>
        <v>0.05643394127364056</v>
      </c>
    </row>
    <row r="18" spans="1:23" ht="16.5" customHeight="1">
      <c r="A18" s="297"/>
      <c r="B18" s="292" t="s">
        <v>17</v>
      </c>
      <c r="C18" s="194">
        <f>ECB!C11/ECB!C$13</f>
        <v>0.11115585984695935</v>
      </c>
      <c r="D18" s="221">
        <f>ECB!D11/ECB!D$13</f>
        <v>0.11858336649422999</v>
      </c>
      <c r="E18" s="222">
        <f>ECB!E11/ECB!E$13</f>
        <v>0.11475409836065575</v>
      </c>
      <c r="F18" s="223">
        <f>ECB!F11/ECB!F$13</f>
        <v>0.10526315789473684</v>
      </c>
      <c r="G18" s="221">
        <f>ECB!G11/ECB!G$13</f>
        <v>0.11626248216833096</v>
      </c>
      <c r="H18" s="194">
        <f>ECB!H11/ECB!H$13</f>
        <v>0.11071807569862042</v>
      </c>
      <c r="I18" s="194">
        <f>ECB!I11/ECB!I$13</f>
        <v>0.11267605633802817</v>
      </c>
      <c r="J18" s="262">
        <f>ECB!J11/ECB!J$13</f>
        <v>0.11115585984695932</v>
      </c>
      <c r="K18" s="263">
        <f>ECB!K11/ECB!K$13</f>
        <v>0.10885975367500993</v>
      </c>
      <c r="L18" s="264">
        <f>ECB!L11/ECB!L$13</f>
        <v>0.11</v>
      </c>
      <c r="M18" s="265">
        <f>ECB!M11/ECB!M$13</f>
        <v>0.1</v>
      </c>
      <c r="N18" s="263">
        <f>ECB!N11/ECB!N$13</f>
        <v>0.10526315789473684</v>
      </c>
      <c r="O18" s="264">
        <f>ECB!O11/ECB!O$13</f>
        <v>0.10256410256410256</v>
      </c>
      <c r="P18" s="266">
        <f>ECB!P11/ECB!P$13</f>
        <v>0.10599078341013825</v>
      </c>
      <c r="Q18" s="229">
        <f>ECB!Q11/ECB!Q$13</f>
        <v>0.0992793518642854</v>
      </c>
      <c r="R18" s="230">
        <f>ECB!R11/ECB!R$13</f>
        <v>0.10164614876656762</v>
      </c>
      <c r="S18" s="231">
        <f>ECB!S11/ECB!S$13</f>
        <v>0.1004317670295347</v>
      </c>
      <c r="T18" s="232">
        <f>ECB!T11/ECB!T$13</f>
        <v>0.09863858207038273</v>
      </c>
      <c r="U18" s="230">
        <f>ECB!U11/ECB!U$13</f>
        <v>0.11154873466431256</v>
      </c>
      <c r="V18" s="231">
        <f>ECB!V11/ECB!V$13</f>
        <v>0.10491341562699406</v>
      </c>
      <c r="W18" s="231">
        <f>ECB!W11/ECB!W$13</f>
        <v>0.10272056096820954</v>
      </c>
    </row>
    <row r="19" spans="1:23" ht="16.5" customHeight="1" thickBot="1">
      <c r="A19" s="298"/>
      <c r="B19" s="299" t="s">
        <v>18</v>
      </c>
      <c r="C19" s="311">
        <f>ECB!C12/ECB!C$13</f>
        <v>0.1103503826016915</v>
      </c>
      <c r="D19" s="308">
        <f>ECB!D12/ECB!D$13</f>
        <v>0.0962992439315559</v>
      </c>
      <c r="E19" s="309">
        <f>ECB!E12/ECB!E$13</f>
        <v>0.10315873650539785</v>
      </c>
      <c r="F19" s="310">
        <f>ECB!F12/ECB!F$13</f>
        <v>0.12280701754385964</v>
      </c>
      <c r="G19" s="308">
        <f>ECB!G12/ECB!G$13</f>
        <v>0.15477888730385164</v>
      </c>
      <c r="H19" s="311">
        <f>ECB!H12/ECB!H$13</f>
        <v>0.13866289352670674</v>
      </c>
      <c r="I19" s="311">
        <f>ECB!I12/ECB!I$13</f>
        <v>0.12206572769953052</v>
      </c>
      <c r="J19" s="321">
        <f>ECB!J12/ECB!J$13</f>
        <v>0.11035038260169149</v>
      </c>
      <c r="K19" s="322">
        <f>ECB!K12/ECB!K$13</f>
        <v>0.1096543504171633</v>
      </c>
      <c r="L19" s="323">
        <f>ECB!L12/ECB!L$13</f>
        <v>0.11</v>
      </c>
      <c r="M19" s="324">
        <f>ECB!M12/ECB!M$13</f>
        <v>0.13333333333333333</v>
      </c>
      <c r="N19" s="322">
        <f>ECB!N12/ECB!N$13</f>
        <v>0.15789473684210525</v>
      </c>
      <c r="O19" s="323">
        <f>ECB!O12/ECB!O$13</f>
        <v>0.1452991452991453</v>
      </c>
      <c r="P19" s="325">
        <f>ECB!P12/ECB!P$13</f>
        <v>0.12903225806451613</v>
      </c>
      <c r="Q19" s="312">
        <f>ECB!Q12/ECB!Q$13</f>
        <v>0.05326529698760127</v>
      </c>
      <c r="R19" s="313">
        <f>ECB!R12/ECB!R$13</f>
        <v>0.07660016036979388</v>
      </c>
      <c r="S19" s="314">
        <f>ECB!S12/ECB!S$13</f>
        <v>0.06462725644205594</v>
      </c>
      <c r="T19" s="315">
        <f>ECB!T12/ECB!T$13</f>
        <v>0.08425378885178525</v>
      </c>
      <c r="U19" s="313">
        <f>ECB!U12/ECB!U$13</f>
        <v>0.08080945266874916</v>
      </c>
      <c r="V19" s="314">
        <f>ECB!V12/ECB!V$13</f>
        <v>0.08257970823156643</v>
      </c>
      <c r="W19" s="314">
        <f>ECB!W12/ECB!W$13</f>
        <v>0.07379563766308195</v>
      </c>
    </row>
    <row r="20" spans="1:23" ht="16.5" customHeight="1">
      <c r="A20" s="294"/>
      <c r="B20" s="295" t="s">
        <v>20</v>
      </c>
      <c r="C20" s="303">
        <f>AEC!C6/AEC!C$13</f>
        <v>0.41582830315224684</v>
      </c>
      <c r="D20" s="300">
        <f>AEC!D6/AEC!D$13</f>
        <v>0.41764705882352937</v>
      </c>
      <c r="E20" s="301">
        <f>AEC!E6/AEC!E$13</f>
        <v>0.4167494207216153</v>
      </c>
      <c r="F20" s="302">
        <f>AEC!F6/AEC!F$13</f>
        <v>0.4375</v>
      </c>
      <c r="G20" s="300">
        <f>AEC!G6/AEC!G$13</f>
        <v>0.40595313489550344</v>
      </c>
      <c r="H20" s="303">
        <f>AEC!H6/AEC!H$13</f>
        <v>0.42183076439131806</v>
      </c>
      <c r="I20" s="303">
        <f>AEC!I6/AEC!I$13</f>
        <v>0.41935483870967744</v>
      </c>
      <c r="J20" s="316">
        <f>AEC!J6/AEC!J$13</f>
        <v>0.41582830315224684</v>
      </c>
      <c r="K20" s="317">
        <f>AEC!K6/AEC!K$13</f>
        <v>0.4506295559973492</v>
      </c>
      <c r="L20" s="318">
        <f>AEC!L6/AEC!L$13</f>
        <v>0.43333333333333335</v>
      </c>
      <c r="M20" s="319">
        <f>AEC!M6/AEC!M$13</f>
        <v>0.4375</v>
      </c>
      <c r="N20" s="317">
        <f>AEC!N6/AEC!N$13</f>
        <v>0.40625</v>
      </c>
      <c r="O20" s="318">
        <f>AEC!O6/AEC!O$13</f>
        <v>0.421875</v>
      </c>
      <c r="P20" s="320">
        <f>AEC!P6/AEC!P$13</f>
        <v>0.4274193548387097</v>
      </c>
      <c r="Q20" s="304">
        <f>AEC!Q6/AEC!Q$13</f>
        <v>0.4067018433495512</v>
      </c>
      <c r="R20" s="305">
        <f>AEC!R6/AEC!R$13</f>
        <v>0.4193382730540679</v>
      </c>
      <c r="S20" s="306">
        <f>AEC!S6/AEC!S$13</f>
        <v>0.4128047052154195</v>
      </c>
      <c r="T20" s="307">
        <f>AEC!T6/AEC!T$13</f>
        <v>0.43169690501600855</v>
      </c>
      <c r="U20" s="305">
        <f>AEC!U6/AEC!U$13</f>
        <v>0.4309328549461815</v>
      </c>
      <c r="V20" s="306">
        <f>AEC!V6/AEC!V$13</f>
        <v>0.43130718954248365</v>
      </c>
      <c r="W20" s="306">
        <f>AEC!W6/AEC!W$13</f>
        <v>0.4224296205630355</v>
      </c>
    </row>
    <row r="21" spans="1:23" ht="16.5" customHeight="1" thickBot="1">
      <c r="A21" s="296"/>
      <c r="B21" s="289" t="s">
        <v>13</v>
      </c>
      <c r="C21" s="208">
        <f>AEC!C7/AEC!C$13</f>
        <v>0.5841716968477533</v>
      </c>
      <c r="D21" s="209">
        <f>AEC!D7/AEC!D$13</f>
        <v>0.5823529411764705</v>
      </c>
      <c r="E21" s="210">
        <f>AEC!E7/AEC!E$13</f>
        <v>0.5832505792783848</v>
      </c>
      <c r="F21" s="211">
        <f>AEC!F7/AEC!F$13</f>
        <v>0.5625</v>
      </c>
      <c r="G21" s="209">
        <f>AEC!G7/AEC!G$13</f>
        <v>0.5940468651044964</v>
      </c>
      <c r="H21" s="208">
        <f>AEC!H7/AEC!H$13</f>
        <v>0.5781692356086819</v>
      </c>
      <c r="I21" s="208">
        <f>AEC!I7/AEC!I$13</f>
        <v>0.5806451612903226</v>
      </c>
      <c r="J21" s="257">
        <f>AEC!J7/AEC!J$13</f>
        <v>0.5841716968477532</v>
      </c>
      <c r="K21" s="258">
        <f>AEC!K7/AEC!K$13</f>
        <v>0.5493704440026508</v>
      </c>
      <c r="L21" s="259">
        <f>AEC!L7/AEC!L$13</f>
        <v>0.5666666666666667</v>
      </c>
      <c r="M21" s="260">
        <f>AEC!M7/AEC!M$13</f>
        <v>0.5625</v>
      </c>
      <c r="N21" s="258">
        <f>AEC!N7/AEC!N$13</f>
        <v>0.59375</v>
      </c>
      <c r="O21" s="259">
        <f>AEC!O7/AEC!O$13</f>
        <v>0.578125</v>
      </c>
      <c r="P21" s="261">
        <f>AEC!P7/AEC!P$13</f>
        <v>0.5725806451612904</v>
      </c>
      <c r="Q21" s="217">
        <f>AEC!Q7/AEC!Q$13</f>
        <v>0.5932981566504488</v>
      </c>
      <c r="R21" s="218">
        <f>AEC!R7/AEC!R$13</f>
        <v>0.5806617269459321</v>
      </c>
      <c r="S21" s="219">
        <f>AEC!S7/AEC!S$13</f>
        <v>0.5846088435374149</v>
      </c>
      <c r="T21" s="220">
        <f>AEC!T7/AEC!T$13</f>
        <v>0.5683030949839915</v>
      </c>
      <c r="U21" s="218">
        <f>AEC!U7/AEC!U$13</f>
        <v>0.5690671450538185</v>
      </c>
      <c r="V21" s="219">
        <f>AEC!V7/AEC!V$13</f>
        <v>0.5686928104575163</v>
      </c>
      <c r="W21" s="219">
        <f>AEC!W7/AEC!W$13</f>
        <v>0.5763293893648851</v>
      </c>
    </row>
    <row r="22" spans="1:23" ht="16.5" customHeight="1" thickTop="1">
      <c r="A22" s="297"/>
      <c r="B22" s="290" t="s">
        <v>14</v>
      </c>
      <c r="C22" s="194">
        <f>AEC!C8/AEC!C$13</f>
        <v>0.33333333333333337</v>
      </c>
      <c r="D22" s="221">
        <f>AEC!D8/AEC!D$13</f>
        <v>0.33398692810457514</v>
      </c>
      <c r="E22" s="222">
        <f>AEC!E8/AEC!E$13</f>
        <v>0.3336643495531281</v>
      </c>
      <c r="F22" s="223">
        <f>AEC!F8/AEC!F$13</f>
        <v>0.34375</v>
      </c>
      <c r="G22" s="221">
        <f>AEC!G8/AEC!G$13</f>
        <v>0.34325522482583914</v>
      </c>
      <c r="H22" s="194">
        <f>AEC!H8/AEC!H$13</f>
        <v>0.3435042466184335</v>
      </c>
      <c r="I22" s="194">
        <f>AEC!I8/AEC!I$13</f>
        <v>0.3387096774193548</v>
      </c>
      <c r="J22" s="262">
        <f>AEC!J8/AEC!J$13</f>
        <v>0.33333333333333337</v>
      </c>
      <c r="K22" s="263">
        <f>AEC!K8/AEC!K$13</f>
        <v>0.3333333333333333</v>
      </c>
      <c r="L22" s="264">
        <f>AEC!L8/AEC!L$13</f>
        <v>0.3333333333333333</v>
      </c>
      <c r="M22" s="265">
        <f>AEC!M8/AEC!M$13</f>
        <v>0.34375</v>
      </c>
      <c r="N22" s="263">
        <f>AEC!N8/AEC!N$13</f>
        <v>0.34375</v>
      </c>
      <c r="O22" s="264">
        <f>AEC!O8/AEC!O$13</f>
        <v>0.34375</v>
      </c>
      <c r="P22" s="266">
        <f>AEC!P8/AEC!P$13</f>
        <v>0.3387096774193548</v>
      </c>
      <c r="Q22" s="229">
        <f>AEC!Q8/AEC!Q$13</f>
        <v>0.3748372507366546</v>
      </c>
      <c r="R22" s="230">
        <f>AEC!R8/AEC!R$13</f>
        <v>0.37913579341207543</v>
      </c>
      <c r="S22" s="231">
        <f>AEC!S8/AEC!S$13</f>
        <v>0.3769132653061225</v>
      </c>
      <c r="T22" s="232">
        <f>AEC!T8/AEC!T$13</f>
        <v>0.33191035218783355</v>
      </c>
      <c r="U22" s="230">
        <f>AEC!U8/AEC!U$13</f>
        <v>0.3385443362378268</v>
      </c>
      <c r="V22" s="231">
        <f>AEC!V8/AEC!V$13</f>
        <v>0.33529411764705885</v>
      </c>
      <c r="W22" s="231">
        <f>AEC!W8/AEC!W$13</f>
        <v>0.3552631578947369</v>
      </c>
    </row>
    <row r="23" spans="1:23" ht="16.5" customHeight="1">
      <c r="A23" s="297" t="s">
        <v>9</v>
      </c>
      <c r="B23" s="291" t="s">
        <v>15</v>
      </c>
      <c r="C23" s="194">
        <f>AEC!C9/AEC!C$13</f>
        <v>0.07243460764587525</v>
      </c>
      <c r="D23" s="221">
        <f>AEC!D9/AEC!D$13</f>
        <v>0.06797385620915032</v>
      </c>
      <c r="E23" s="222">
        <f>AEC!E9/AEC!E$13</f>
        <v>0.07017543859649122</v>
      </c>
      <c r="F23" s="223">
        <f>AEC!F9/AEC!F$13</f>
        <v>0.0625</v>
      </c>
      <c r="G23" s="221">
        <f>AEC!G9/AEC!G$13</f>
        <v>0.055731475617479424</v>
      </c>
      <c r="H23" s="194">
        <f>AEC!H9/AEC!H$13</f>
        <v>0.05913809374016987</v>
      </c>
      <c r="I23" s="194">
        <f>AEC!I9/AEC!I$13</f>
        <v>0.06451612903225806</v>
      </c>
      <c r="J23" s="262">
        <f>AEC!J9/AEC!J$13</f>
        <v>0.07243460764587525</v>
      </c>
      <c r="K23" s="263">
        <f>AEC!K9/AEC!K$13</f>
        <v>0.060967528164347244</v>
      </c>
      <c r="L23" s="264">
        <f>AEC!L9/AEC!L$13</f>
        <v>0.06666666666666667</v>
      </c>
      <c r="M23" s="265">
        <f>AEC!M9/AEC!M$13</f>
        <v>0.0625</v>
      </c>
      <c r="N23" s="263">
        <f>AEC!N9/AEC!N$13</f>
        <v>0.0625</v>
      </c>
      <c r="O23" s="264">
        <f>AEC!O9/AEC!O$13</f>
        <v>0.0625</v>
      </c>
      <c r="P23" s="266">
        <f>AEC!P9/AEC!P$13</f>
        <v>0.06451612903225806</v>
      </c>
      <c r="Q23" s="229">
        <f>AEC!Q9/AEC!Q$13</f>
        <v>0.06777221955732202</v>
      </c>
      <c r="R23" s="230">
        <f>AEC!R9/AEC!R$13</f>
        <v>0.06397182891937496</v>
      </c>
      <c r="S23" s="231">
        <f>AEC!S9/AEC!S$13</f>
        <v>0.06593679138321996</v>
      </c>
      <c r="T23" s="233">
        <f>AEC!T9/AEC!T$13</f>
        <v>0.0705709711846318</v>
      </c>
      <c r="U23" s="230">
        <f>AEC!U9/AEC!U$13</f>
        <v>0.06990005125576627</v>
      </c>
      <c r="V23" s="231">
        <f>AEC!V9/AEC!V$13</f>
        <v>0.07022875816993464</v>
      </c>
      <c r="W23" s="231">
        <f>AEC!W9/AEC!W$13</f>
        <v>0.06816945464436285</v>
      </c>
    </row>
    <row r="24" spans="1:23" ht="16.5" customHeight="1">
      <c r="A24" s="296"/>
      <c r="B24" s="291" t="s">
        <v>16</v>
      </c>
      <c r="C24" s="194">
        <f>AEC!C10/AEC!C$13</f>
        <v>0.17840375586854462</v>
      </c>
      <c r="D24" s="221">
        <f>AEC!D10/AEC!D$13</f>
        <v>0.17124183006535948</v>
      </c>
      <c r="E24" s="222">
        <f>AEC!E10/AEC!E$13</f>
        <v>0.17477656405163852</v>
      </c>
      <c r="F24" s="223">
        <f>AEC!F10/AEC!F$13</f>
        <v>0.15625</v>
      </c>
      <c r="G24" s="221">
        <f>AEC!G10/AEC!G$13</f>
        <v>0.17226092463584547</v>
      </c>
      <c r="H24" s="194">
        <f>AEC!H10/AEC!H$13</f>
        <v>0.16420257942749292</v>
      </c>
      <c r="I24" s="194">
        <f>AEC!I10/AEC!I$13</f>
        <v>0.1693548387096774</v>
      </c>
      <c r="J24" s="262">
        <f>AEC!J10/AEC!J$13</f>
        <v>0.17840375586854462</v>
      </c>
      <c r="K24" s="263">
        <f>AEC!K10/AEC!K$13</f>
        <v>0.15506958250497016</v>
      </c>
      <c r="L24" s="264">
        <f>AEC!L10/AEC!L$13</f>
        <v>0.16666666666666666</v>
      </c>
      <c r="M24" s="265">
        <f>AEC!M10/AEC!M$13</f>
        <v>0.15625</v>
      </c>
      <c r="N24" s="263">
        <f>AEC!N10/AEC!N$13</f>
        <v>0.1875</v>
      </c>
      <c r="O24" s="264">
        <f>AEC!O10/AEC!O$13</f>
        <v>0.171875</v>
      </c>
      <c r="P24" s="266">
        <f>AEC!P10/AEC!P$13</f>
        <v>0.1693548387096774</v>
      </c>
      <c r="Q24" s="229">
        <f>AEC!Q10/AEC!Q$13</f>
        <v>0.15068868635647228</v>
      </c>
      <c r="R24" s="230">
        <f>AEC!R10/AEC!R$13</f>
        <v>0.12456899713887462</v>
      </c>
      <c r="S24" s="231">
        <f>AEC!S10/AEC!S$13</f>
        <v>0.13807397959183673</v>
      </c>
      <c r="T24" s="234">
        <f>AEC!T10/AEC!T$13</f>
        <v>0.16582177161152614</v>
      </c>
      <c r="U24" s="230">
        <f>AEC!U10/AEC!U$13</f>
        <v>0.1518452075858534</v>
      </c>
      <c r="V24" s="231">
        <f>AEC!V10/AEC!V$13</f>
        <v>0.15869281045751632</v>
      </c>
      <c r="W24" s="231">
        <f>AEC!W10/AEC!W$13</f>
        <v>0.1487998096015232</v>
      </c>
    </row>
    <row r="25" spans="1:23" ht="16.5" customHeight="1">
      <c r="A25" s="297"/>
      <c r="B25" s="292" t="s">
        <v>17</v>
      </c>
      <c r="C25" s="194">
        <f>AEC!C11/AEC!C$13</f>
        <v>0</v>
      </c>
      <c r="D25" s="221">
        <f>AEC!D11/AEC!D$13</f>
        <v>0</v>
      </c>
      <c r="E25" s="222">
        <f>AEC!E11/AEC!E$13</f>
        <v>0</v>
      </c>
      <c r="F25" s="223">
        <f>AEC!F11/AEC!F$13</f>
        <v>0</v>
      </c>
      <c r="G25" s="221">
        <f>AEC!G11/AEC!G$13</f>
        <v>0</v>
      </c>
      <c r="H25" s="194">
        <f>AEC!H11/AEC!H$13</f>
        <v>0</v>
      </c>
      <c r="I25" s="194">
        <f>AEC!I11/AEC!I$13</f>
        <v>0</v>
      </c>
      <c r="J25" s="262">
        <f>AEC!J11/AEC!J$13</f>
        <v>0</v>
      </c>
      <c r="K25" s="263">
        <f>AEC!K11/AEC!K$13</f>
        <v>0</v>
      </c>
      <c r="L25" s="264">
        <f>AEC!L11/AEC!L$13</f>
        <v>0</v>
      </c>
      <c r="M25" s="265">
        <f>AEC!M11/AEC!M$13</f>
        <v>0</v>
      </c>
      <c r="N25" s="263">
        <f>AEC!N11/AEC!N$13</f>
        <v>0</v>
      </c>
      <c r="O25" s="264">
        <f>AEC!O11/AEC!O$13</f>
        <v>0</v>
      </c>
      <c r="P25" s="266">
        <f>AEC!P11/AEC!P$13</f>
        <v>0</v>
      </c>
      <c r="Q25" s="229">
        <f>AEC!Q11/AEC!Q$13</f>
        <v>0</v>
      </c>
      <c r="R25" s="230">
        <f>AEC!R11/AEC!R$13</f>
        <v>0</v>
      </c>
      <c r="S25" s="231">
        <f>AEC!S11/AEC!S$13</f>
        <v>0</v>
      </c>
      <c r="T25" s="232">
        <f>AEC!T11/AEC!T$13</f>
        <v>0</v>
      </c>
      <c r="U25" s="230">
        <f>AEC!U11/AEC!U$13</f>
        <v>0</v>
      </c>
      <c r="V25" s="231">
        <f>AEC!V11/AEC!V$13</f>
        <v>0</v>
      </c>
      <c r="W25" s="231">
        <f>AEC!W11/AEC!W$13</f>
        <v>0</v>
      </c>
    </row>
    <row r="26" spans="1:23" ht="16.5" customHeight="1" thickBot="1">
      <c r="A26" s="298"/>
      <c r="B26" s="299" t="s">
        <v>18</v>
      </c>
      <c r="C26" s="311">
        <f>AEC!C12/AEC!C$13</f>
        <v>0</v>
      </c>
      <c r="D26" s="308">
        <f>AEC!D12/AEC!D$13</f>
        <v>0.009150326797385658</v>
      </c>
      <c r="E26" s="309">
        <f>AEC!E12/AEC!E$13</f>
        <v>0.0046342270771267974</v>
      </c>
      <c r="F26" s="310">
        <f>AEC!F12/AEC!F$13</f>
        <v>0</v>
      </c>
      <c r="G26" s="308">
        <f>AEC!G12/AEC!G$13</f>
        <v>0.022799240025332453</v>
      </c>
      <c r="H26" s="311">
        <f>AEC!H12/AEC!H$13</f>
        <v>0.0113243158225857</v>
      </c>
      <c r="I26" s="311">
        <f>AEC!I12/AEC!I$13</f>
        <v>0.008064516129032258</v>
      </c>
      <c r="J26" s="321">
        <f>AEC!J12/AEC!J$13</f>
        <v>0</v>
      </c>
      <c r="K26" s="322">
        <f>AEC!K12/AEC!K$13</f>
        <v>0</v>
      </c>
      <c r="L26" s="323">
        <f>AEC!L12/AEC!L$13</f>
        <v>0</v>
      </c>
      <c r="M26" s="324">
        <f>AEC!M12/AEC!M$13</f>
        <v>0</v>
      </c>
      <c r="N26" s="322">
        <f>AEC!N12/AEC!N$13</f>
        <v>0</v>
      </c>
      <c r="O26" s="323">
        <f>AEC!O12/AEC!O$13</f>
        <v>0</v>
      </c>
      <c r="P26" s="325">
        <f>AEC!P12/AEC!P$13</f>
        <v>0</v>
      </c>
      <c r="Q26" s="312">
        <f>AEC!Q12/AEC!Q$13</f>
        <v>0</v>
      </c>
      <c r="R26" s="313">
        <f>AEC!R12/AEC!R$13</f>
        <v>0.012985107475607072</v>
      </c>
      <c r="S26" s="314">
        <f>AEC!S12/AEC!S$13</f>
        <v>0.006271258503401361</v>
      </c>
      <c r="T26" s="315">
        <f>AEC!T12/AEC!T$13</f>
        <v>0</v>
      </c>
      <c r="U26" s="313">
        <f>AEC!U12/AEC!U$13</f>
        <v>0.008777549974372117</v>
      </c>
      <c r="V26" s="314">
        <f>AEC!V12/AEC!V$13</f>
        <v>0.004477124183006536</v>
      </c>
      <c r="W26" s="314">
        <f>AEC!W12/AEC!W$13</f>
        <v>0.005337957296341629</v>
      </c>
    </row>
    <row r="27" spans="1:23" ht="16.5" customHeight="1">
      <c r="A27" s="294"/>
      <c r="B27" s="295" t="s">
        <v>20</v>
      </c>
      <c r="C27" s="303">
        <f>SSB!C6/SSB!C$13</f>
        <v>0.9055534567434832</v>
      </c>
      <c r="D27" s="300">
        <f>SSB!D6/SSB!D$13</f>
        <v>0.9308855291576674</v>
      </c>
      <c r="E27" s="301">
        <f>SSB!E6/SSB!E$13</f>
        <v>0.9195792331184255</v>
      </c>
      <c r="F27" s="302">
        <f>SSB!F6/SSB!F$13</f>
        <v>1</v>
      </c>
      <c r="G27" s="300">
        <f>SSB!G6/SSB!G$13</f>
        <v>0.9921497584541064</v>
      </c>
      <c r="H27" s="303">
        <f>SSB!H6/SSB!H$13</f>
        <v>0.9954481792717087</v>
      </c>
      <c r="I27" s="303">
        <f>SSB!I6/SSB!I$13</f>
        <v>0.9569188350853007</v>
      </c>
      <c r="J27" s="316">
        <f>SSB!J6/SSB!J$13</f>
        <v>0.9055534567434832</v>
      </c>
      <c r="K27" s="317">
        <f>SSB!K6/SSB!K$13</f>
        <v>0.9375585388698096</v>
      </c>
      <c r="L27" s="318">
        <f>SSB!L6/SSB!L$13</f>
        <v>0.9230769230769231</v>
      </c>
      <c r="M27" s="319">
        <f>SSB!M6/SSB!M$13</f>
        <v>1</v>
      </c>
      <c r="N27" s="317">
        <f>SSB!N6/SSB!N$13</f>
        <v>0.9696969696969697</v>
      </c>
      <c r="O27" s="318">
        <f>SSB!O6/SSB!O$13</f>
        <v>0.9823008849557522</v>
      </c>
      <c r="P27" s="320">
        <f>SSB!P6/SSB!P$13</f>
        <v>0.9521739130434783</v>
      </c>
      <c r="Q27" s="304">
        <f>SSB!Q6/SSB!Q$13</f>
        <v>0.9041250779787896</v>
      </c>
      <c r="R27" s="305">
        <f>SSB!R6/SSB!R$13</f>
        <v>0.8991752650933629</v>
      </c>
      <c r="S27" s="306">
        <f>SSB!S6/SSB!S$13</f>
        <v>0.9001621410067652</v>
      </c>
      <c r="T27" s="307">
        <f>SSB!T6/SSB!T$13</f>
        <v>0.9265584415584416</v>
      </c>
      <c r="U27" s="305">
        <f>SSB!U6/SSB!U$13</f>
        <v>0.9603407128582238</v>
      </c>
      <c r="V27" s="306">
        <f>SSB!V6/SSB!V$13</f>
        <v>0.9477040041778502</v>
      </c>
      <c r="W27" s="306">
        <f>SSB!W6/SSB!W$13</f>
        <v>0.9289464396011649</v>
      </c>
    </row>
    <row r="28" spans="1:23" ht="16.5" customHeight="1" thickBot="1">
      <c r="A28" s="296"/>
      <c r="B28" s="289" t="s">
        <v>13</v>
      </c>
      <c r="C28" s="208">
        <f>SSB!C7/SSB!C$13</f>
        <v>0.09444654325651682</v>
      </c>
      <c r="D28" s="209">
        <f>SSB!D7/SSB!D$13</f>
        <v>0.06911447084233263</v>
      </c>
      <c r="E28" s="210">
        <f>SSB!E7/SSB!E$13</f>
        <v>0.08042076688157448</v>
      </c>
      <c r="F28" s="211">
        <f>SSB!F7/SSB!F$13</f>
        <v>0</v>
      </c>
      <c r="G28" s="209">
        <f>SSB!G7/SSB!G$13</f>
        <v>0.00785024154589372</v>
      </c>
      <c r="H28" s="208">
        <f>SSB!H7/SSB!H$13</f>
        <v>0.004551820728291317</v>
      </c>
      <c r="I28" s="208">
        <f>SSB!I7/SSB!I$13</f>
        <v>0.043081164914699294</v>
      </c>
      <c r="J28" s="257">
        <f>SSB!J7/SSB!J$13</f>
        <v>0.09444654325651682</v>
      </c>
      <c r="K28" s="258">
        <f>SSB!K7/SSB!K$13</f>
        <v>0.062441461130190445</v>
      </c>
      <c r="L28" s="259">
        <f>SSB!L7/SSB!L$13</f>
        <v>0.07692307692307693</v>
      </c>
      <c r="M28" s="260">
        <f>SSB!M7/SSB!M$13</f>
        <v>0</v>
      </c>
      <c r="N28" s="258">
        <f>SSB!N7/SSB!N$13</f>
        <v>0.030303030303030304</v>
      </c>
      <c r="O28" s="259">
        <f>SSB!O7/SSB!O$13</f>
        <v>0.017699115044247787</v>
      </c>
      <c r="P28" s="261">
        <f>SSB!P7/SSB!P$13</f>
        <v>0.04782608695652174</v>
      </c>
      <c r="Q28" s="217">
        <f>SSB!Q7/SSB!Q$13</f>
        <v>0.09587492202121022</v>
      </c>
      <c r="R28" s="218">
        <f>SSB!R7/SSB!R$13</f>
        <v>0.10082473490663715</v>
      </c>
      <c r="S28" s="219">
        <f>SSB!S7/SSB!S$13</f>
        <v>0.10063924557839612</v>
      </c>
      <c r="T28" s="220">
        <f>SSB!T7/SSB!T$13</f>
        <v>0.07344155844155845</v>
      </c>
      <c r="U28" s="218">
        <f>SSB!U7/SSB!U$13</f>
        <v>0.03965928714177613</v>
      </c>
      <c r="V28" s="219">
        <f>SSB!V7/SSB!V$13</f>
        <v>0.052295995822149895</v>
      </c>
      <c r="W28" s="219">
        <f>SSB!W7/SSB!W$13</f>
        <v>0.07136974616900497</v>
      </c>
    </row>
    <row r="29" spans="1:23" ht="16.5" customHeight="1" thickTop="1">
      <c r="A29" s="297"/>
      <c r="B29" s="290" t="s">
        <v>14</v>
      </c>
      <c r="C29" s="194">
        <f>SSB!C8/SSB!C$13</f>
        <v>0</v>
      </c>
      <c r="D29" s="221">
        <f>SSB!D8/SSB!D$13</f>
        <v>0.0030854674483184207</v>
      </c>
      <c r="E29" s="222">
        <f>SSB!E8/SSB!E$13</f>
        <v>0.0016966406515100101</v>
      </c>
      <c r="F29" s="223">
        <f>SSB!F8/SSB!F$13</f>
        <v>0</v>
      </c>
      <c r="G29" s="221">
        <f>SSB!G8/SSB!G$13</f>
        <v>0</v>
      </c>
      <c r="H29" s="194">
        <f>SSB!H8/SSB!H$13</f>
        <v>0</v>
      </c>
      <c r="I29" s="194">
        <f>SSB!I8/SSB!I$13</f>
        <v>0.0008616232982939859</v>
      </c>
      <c r="J29" s="262">
        <f>SSB!J8/SSB!J$13</f>
        <v>0</v>
      </c>
      <c r="K29" s="263">
        <f>SSB!K8/SSB!K$13</f>
        <v>0</v>
      </c>
      <c r="L29" s="264">
        <f>SSB!L8/SSB!L$13</f>
        <v>0</v>
      </c>
      <c r="M29" s="265">
        <f>SSB!M8/SSB!M$13</f>
        <v>0</v>
      </c>
      <c r="N29" s="263">
        <f>SSB!N8/SSB!N$13</f>
        <v>0</v>
      </c>
      <c r="O29" s="264">
        <f>SSB!O8/SSB!O$13</f>
        <v>0</v>
      </c>
      <c r="P29" s="266">
        <f>SSB!P8/SSB!P$13</f>
        <v>0</v>
      </c>
      <c r="Q29" s="229">
        <f>SSB!Q8/SSB!Q$13</f>
        <v>0.002612289457267623</v>
      </c>
      <c r="R29" s="230">
        <f>SSB!R8/SSB!R$13</f>
        <v>0.0021421685886679285</v>
      </c>
      <c r="S29" s="231">
        <f>SSB!S8/SSB!S$13</f>
        <v>0.002366885960825242</v>
      </c>
      <c r="T29" s="232">
        <f>SSB!T8/SSB!T$13</f>
        <v>0.0015584415584415584</v>
      </c>
      <c r="U29" s="230">
        <f>SSB!U8/SSB!U$13</f>
        <v>0.0009507363355905237</v>
      </c>
      <c r="V29" s="231">
        <f>SSB!V8/SSB!V$13</f>
        <v>0.0011780565710052344</v>
      </c>
      <c r="W29" s="231">
        <f>SSB!W8/SSB!W$13</f>
        <v>0.0016471072678608198</v>
      </c>
    </row>
    <row r="30" spans="1:23" ht="16.5" customHeight="1">
      <c r="A30" s="297" t="s">
        <v>10</v>
      </c>
      <c r="B30" s="291" t="s">
        <v>15</v>
      </c>
      <c r="C30" s="194">
        <f>SSB!C9/SSB!C$13</f>
        <v>0.007177937287495278</v>
      </c>
      <c r="D30" s="221">
        <f>SSB!D9/SSB!D$13</f>
        <v>0.005862388151804999</v>
      </c>
      <c r="E30" s="222">
        <f>SSB!E9/SSB!E$13</f>
        <v>0.006447234475738038</v>
      </c>
      <c r="F30" s="223">
        <f>SSB!F9/SSB!F$13</f>
        <v>0</v>
      </c>
      <c r="G30" s="221">
        <f>SSB!G9/SSB!G$13</f>
        <v>0.000603864734299517</v>
      </c>
      <c r="H30" s="194">
        <f>SSB!H9/SSB!H$13</f>
        <v>0.00035014005602240897</v>
      </c>
      <c r="I30" s="194">
        <f>SSB!I9/SSB!I$13</f>
        <v>0.0034464931931759437</v>
      </c>
      <c r="J30" s="262">
        <f>SSB!J9/SSB!J$13</f>
        <v>0.007177937287495278</v>
      </c>
      <c r="K30" s="263">
        <f>SSB!K9/SSB!K$13</f>
        <v>0.006556353418669997</v>
      </c>
      <c r="L30" s="264">
        <f>SSB!L9/SSB!L$13</f>
        <v>0.006837606837606838</v>
      </c>
      <c r="M30" s="265">
        <f>SSB!M9/SSB!M$13</f>
        <v>0</v>
      </c>
      <c r="N30" s="263">
        <f>SSB!N9/SSB!N$13</f>
        <v>0</v>
      </c>
      <c r="O30" s="264">
        <f>SSB!O9/SSB!O$13</f>
        <v>0</v>
      </c>
      <c r="P30" s="266">
        <f>SSB!P9/SSB!P$13</f>
        <v>0.0034782608695652175</v>
      </c>
      <c r="Q30" s="229">
        <f>SSB!Q9/SSB!Q$13</f>
        <v>0.012671553337492201</v>
      </c>
      <c r="R30" s="230">
        <f>SSB!R9/SSB!R$13</f>
        <v>0.008104537827126996</v>
      </c>
      <c r="S30" s="231">
        <f>SSB!S9/SSB!S$13</f>
        <v>0.010287567325791603</v>
      </c>
      <c r="T30" s="233">
        <f>SSB!T9/SSB!T$13</f>
        <v>0.005097402597402597</v>
      </c>
      <c r="U30" s="230">
        <f>SSB!U9/SSB!U$13</f>
        <v>0.004520848289644735</v>
      </c>
      <c r="V30" s="231">
        <f>SSB!V9/SSB!V$13</f>
        <v>0.0047365161102272315</v>
      </c>
      <c r="W30" s="231">
        <f>SSB!W9/SSB!W$13</f>
        <v>0.0069266743139504115</v>
      </c>
    </row>
    <row r="31" spans="1:23" ht="16.5" customHeight="1">
      <c r="A31" s="296"/>
      <c r="B31" s="291" t="s">
        <v>16</v>
      </c>
      <c r="C31" s="194">
        <f>SSB!C10/SSB!C$13</f>
        <v>0</v>
      </c>
      <c r="D31" s="221">
        <f>SSB!D10/SSB!D$13</f>
        <v>0</v>
      </c>
      <c r="E31" s="222">
        <f>SSB!E10/SSB!E$13</f>
        <v>0</v>
      </c>
      <c r="F31" s="223">
        <f>SSB!F10/SSB!F$13</f>
        <v>0</v>
      </c>
      <c r="G31" s="221">
        <f>SSB!G10/SSB!G$13</f>
        <v>0</v>
      </c>
      <c r="H31" s="194">
        <f>SSB!H10/SSB!H$13</f>
        <v>0</v>
      </c>
      <c r="I31" s="194">
        <f>SSB!I10/SSB!I$13</f>
        <v>0</v>
      </c>
      <c r="J31" s="262">
        <f>SSB!J10/SSB!J$13</f>
        <v>0</v>
      </c>
      <c r="K31" s="263">
        <f>SSB!K10/SSB!K$13</f>
        <v>0</v>
      </c>
      <c r="L31" s="264">
        <f>SSB!L10/SSB!L$13</f>
        <v>0</v>
      </c>
      <c r="M31" s="265">
        <f>SSB!M10/SSB!M$13</f>
        <v>0</v>
      </c>
      <c r="N31" s="263">
        <f>SSB!N10/SSB!N$13</f>
        <v>0</v>
      </c>
      <c r="O31" s="264">
        <f>SSB!O10/SSB!O$13</f>
        <v>0</v>
      </c>
      <c r="P31" s="266">
        <f>SSB!P10/SSB!P$13</f>
        <v>0</v>
      </c>
      <c r="Q31" s="229">
        <f>SSB!Q10/SSB!Q$13</f>
        <v>0.0003119151590767311</v>
      </c>
      <c r="R31" s="230">
        <f>SSB!R10/SSB!R$13</f>
        <v>0.00035702809811132143</v>
      </c>
      <c r="S31" s="231">
        <f>SSB!S10/SSB!S$13</f>
        <v>0.0003354641519279871</v>
      </c>
      <c r="T31" s="234">
        <f>SSB!T10/SSB!T$13</f>
        <v>0.00042207792207792213</v>
      </c>
      <c r="U31" s="230">
        <f>SSB!U10/SSB!U$13</f>
        <v>0.00023283338830788335</v>
      </c>
      <c r="V31" s="231">
        <f>SSB!V10/SSB!V$13</f>
        <v>0.0003036228275786687</v>
      </c>
      <c r="W31" s="231">
        <f>SSB!W10/SSB!W$13</f>
        <v>0.00031618577016971096</v>
      </c>
    </row>
    <row r="32" spans="1:23" ht="16.5" customHeight="1">
      <c r="A32" s="297"/>
      <c r="B32" s="292" t="s">
        <v>17</v>
      </c>
      <c r="C32" s="194">
        <f>SSB!C11/SSB!C$13</f>
        <v>0</v>
      </c>
      <c r="D32" s="221">
        <f>SSB!D11/SSB!D$13</f>
        <v>0</v>
      </c>
      <c r="E32" s="222">
        <f>SSB!E11/SSB!E$13</f>
        <v>0</v>
      </c>
      <c r="F32" s="223">
        <f>SSB!F11/SSB!F$13</f>
        <v>0</v>
      </c>
      <c r="G32" s="221">
        <f>SSB!G11/SSB!G$13</f>
        <v>0</v>
      </c>
      <c r="H32" s="194">
        <f>SSB!H11/SSB!H$13</f>
        <v>0</v>
      </c>
      <c r="I32" s="194">
        <f>SSB!I11/SSB!I$13</f>
        <v>0</v>
      </c>
      <c r="J32" s="262">
        <f>SSB!J11/SSB!J$13</f>
        <v>0</v>
      </c>
      <c r="K32" s="263">
        <f>SSB!K11/SSB!K$13</f>
        <v>0</v>
      </c>
      <c r="L32" s="264">
        <f>SSB!L11/SSB!L$13</f>
        <v>0</v>
      </c>
      <c r="M32" s="265">
        <f>SSB!M11/SSB!M$13</f>
        <v>0</v>
      </c>
      <c r="N32" s="263">
        <f>SSB!N11/SSB!N$13</f>
        <v>0</v>
      </c>
      <c r="O32" s="264">
        <f>SSB!O11/SSB!O$13</f>
        <v>0</v>
      </c>
      <c r="P32" s="266">
        <f>SSB!P11/SSB!P$13</f>
        <v>0</v>
      </c>
      <c r="Q32" s="229">
        <f>SSB!Q11/SSB!Q$13</f>
        <v>0.003470056144728633</v>
      </c>
      <c r="R32" s="230">
        <f>SSB!R11/SSB!R$13</f>
        <v>0.0018922489199900037</v>
      </c>
      <c r="S32" s="231">
        <f>SSB!S11/SSB!S$13</f>
        <v>0.0026464394207652312</v>
      </c>
      <c r="T32" s="232">
        <f>SSB!T11/SSB!T$13</f>
        <v>0.006915584415584416</v>
      </c>
      <c r="U32" s="230">
        <f>SSB!U11/SSB!U$13</f>
        <v>5.820834707697132E-05</v>
      </c>
      <c r="V32" s="231">
        <f>SSB!V11/SSB!V$13</f>
        <v>0.002623301230279698</v>
      </c>
      <c r="W32" s="231">
        <f>SSB!W11/SSB!W$13</f>
        <v>0.002632430365598989</v>
      </c>
    </row>
    <row r="33" spans="1:23" ht="16.5" customHeight="1" thickBot="1">
      <c r="A33" s="298"/>
      <c r="B33" s="299" t="s">
        <v>18</v>
      </c>
      <c r="C33" s="311">
        <f>SSB!C12/SSB!C$13</f>
        <v>0.08726860596902154</v>
      </c>
      <c r="D33" s="308">
        <f>SSB!D12/SSB!D$13</f>
        <v>0.0601666152422092</v>
      </c>
      <c r="E33" s="309">
        <f>SSB!E12/SSB!E$13</f>
        <v>0.07227689175432643</v>
      </c>
      <c r="F33" s="310">
        <f>SSB!F12/SSB!F$13</f>
        <v>0</v>
      </c>
      <c r="G33" s="308">
        <f>SSB!G12/SSB!G$13</f>
        <v>0.007246376811594203</v>
      </c>
      <c r="H33" s="311">
        <f>SSB!H12/SSB!H$13</f>
        <v>0.004201680672268907</v>
      </c>
      <c r="I33" s="311">
        <f>SSB!I12/SSB!I$13</f>
        <v>0.038773048423229366</v>
      </c>
      <c r="J33" s="321">
        <f>SSB!J12/SSB!J$13</f>
        <v>0.08726860596902154</v>
      </c>
      <c r="K33" s="322">
        <f>SSB!K12/SSB!K$13</f>
        <v>0.05588510771152044</v>
      </c>
      <c r="L33" s="323">
        <f>SSB!L12/SSB!L$13</f>
        <v>0.07008547008547009</v>
      </c>
      <c r="M33" s="324">
        <f>SSB!M12/SSB!M$13</f>
        <v>0</v>
      </c>
      <c r="N33" s="322">
        <f>SSB!N12/SSB!N$13</f>
        <v>0.030303030303030304</v>
      </c>
      <c r="O33" s="323">
        <f>SSB!O12/SSB!O$13</f>
        <v>0.017699115044247787</v>
      </c>
      <c r="P33" s="325">
        <f>SSB!P12/SSB!P$13</f>
        <v>0.04434782608695652</v>
      </c>
      <c r="Q33" s="312">
        <f>SSB!Q12/SSB!Q$13</f>
        <v>0.07680910792264503</v>
      </c>
      <c r="R33" s="313">
        <f>SSB!R12/SSB!R$13</f>
        <v>0.08832875147274091</v>
      </c>
      <c r="S33" s="314">
        <f>SSB!S12/SSB!S$13</f>
        <v>0.08282237173155413</v>
      </c>
      <c r="T33" s="315">
        <f>SSB!T12/SSB!T$13</f>
        <v>0.059448051948051944</v>
      </c>
      <c r="U33" s="313">
        <f>SSB!U12/SSB!U$13</f>
        <v>0.03389666078115602</v>
      </c>
      <c r="V33" s="314">
        <f>SSB!V12/SSB!V$13</f>
        <v>0.04345449908305906</v>
      </c>
      <c r="W33" s="314">
        <f>SSB!W12/SSB!W$13</f>
        <v>0.058987029030265606</v>
      </c>
    </row>
    <row r="34" spans="1:23" ht="16.5" customHeight="1">
      <c r="A34" s="294"/>
      <c r="B34" s="295" t="s">
        <v>20</v>
      </c>
      <c r="C34" s="303">
        <f>HCB!C6/HCB!C$13</f>
        <v>0.47495961227786754</v>
      </c>
      <c r="D34" s="300">
        <f>HCB!D6/HCB!D$13</f>
        <v>0.4774305555555555</v>
      </c>
      <c r="E34" s="301">
        <f>HCB!E6/HCB!E$13</f>
        <v>0.47615062761506277</v>
      </c>
      <c r="F34" s="302">
        <f>HCB!F6/HCB!F$13</f>
        <v>0.4482758620689655</v>
      </c>
      <c r="G34" s="300">
        <f>HCB!G6/HCB!G$13</f>
        <v>0.4063492063492064</v>
      </c>
      <c r="H34" s="303">
        <f>HCB!H6/HCB!H$13</f>
        <v>0.42878228782287825</v>
      </c>
      <c r="I34" s="303">
        <f>HCB!I6/HCB!I$13</f>
        <v>0.45098039215686275</v>
      </c>
      <c r="J34" s="316">
        <f>HCB!J6/HCB!J$13</f>
        <v>0.47495961227786754</v>
      </c>
      <c r="K34" s="317">
        <f>HCB!K6/HCB!K$13</f>
        <v>0.46369636963696365</v>
      </c>
      <c r="L34" s="318">
        <f>HCB!L6/HCB!L$13</f>
        <v>0.46938775510204084</v>
      </c>
      <c r="M34" s="319">
        <f>HCB!M6/HCB!M$13</f>
        <v>0.4482758620689655</v>
      </c>
      <c r="N34" s="317">
        <f>HCB!N6/HCB!N$13</f>
        <v>0.44</v>
      </c>
      <c r="O34" s="318">
        <f>HCB!O6/HCB!O$13</f>
        <v>0.4444444444444444</v>
      </c>
      <c r="P34" s="320">
        <f>HCB!P6/HCB!P$13</f>
        <v>0.4563106796116505</v>
      </c>
      <c r="Q34" s="304">
        <f>HCB!Q6/HCB!Q$13</f>
        <v>0.4386385016676643</v>
      </c>
      <c r="R34" s="305">
        <f>HCB!R6/HCB!R$13</f>
        <v>0.4701861678208472</v>
      </c>
      <c r="S34" s="306">
        <f>HCB!S6/HCB!S$13</f>
        <v>0.45401543047518844</v>
      </c>
      <c r="T34" s="307">
        <f>HCB!T6/HCB!T$13</f>
        <v>0.4740557182548623</v>
      </c>
      <c r="U34" s="305">
        <f>HCB!U6/HCB!U$13</f>
        <v>0.42767469768300564</v>
      </c>
      <c r="V34" s="306">
        <f>HCB!V6/HCB!V$13</f>
        <v>0.4532505175983438</v>
      </c>
      <c r="W34" s="306">
        <f>HCB!W6/HCB!W$13</f>
        <v>0.4536220774243005</v>
      </c>
    </row>
    <row r="35" spans="1:23" ht="16.5" customHeight="1" thickBot="1">
      <c r="A35" s="296"/>
      <c r="B35" s="289" t="s">
        <v>13</v>
      </c>
      <c r="C35" s="208">
        <f>HCB!C7/HCB!C$13</f>
        <v>0.5250403877221325</v>
      </c>
      <c r="D35" s="209">
        <f>HCB!D7/HCB!D$13</f>
        <v>0.5225694444444445</v>
      </c>
      <c r="E35" s="210">
        <f>HCB!E7/HCB!E$13</f>
        <v>0.5238493723849373</v>
      </c>
      <c r="F35" s="211">
        <f>HCB!F7/HCB!F$13</f>
        <v>0.5517241379310345</v>
      </c>
      <c r="G35" s="209">
        <f>HCB!G7/HCB!G$13</f>
        <v>0.5936507936507937</v>
      </c>
      <c r="H35" s="208">
        <f>HCB!H7/HCB!H$13</f>
        <v>0.5712177121771217</v>
      </c>
      <c r="I35" s="208">
        <f>HCB!I7/HCB!I$13</f>
        <v>0.5490196078431373</v>
      </c>
      <c r="J35" s="257">
        <f>HCB!J7/HCB!J$13</f>
        <v>0.5250403877221325</v>
      </c>
      <c r="K35" s="258">
        <f>HCB!K7/HCB!K$13</f>
        <v>0.5363036303630363</v>
      </c>
      <c r="L35" s="259">
        <f>HCB!L7/HCB!L$13</f>
        <v>0.5306122448979592</v>
      </c>
      <c r="M35" s="260">
        <f>HCB!M7/HCB!M$13</f>
        <v>0.5517241379310345</v>
      </c>
      <c r="N35" s="258">
        <f>HCB!N7/HCB!N$13</f>
        <v>0.56</v>
      </c>
      <c r="O35" s="259">
        <f>HCB!O7/HCB!O$13</f>
        <v>0.5555555555555556</v>
      </c>
      <c r="P35" s="261">
        <f>HCB!P7/HCB!P$13</f>
        <v>0.5436893203883495</v>
      </c>
      <c r="Q35" s="217">
        <f>HCB!Q7/HCB!Q$13</f>
        <v>0.5613614983323355</v>
      </c>
      <c r="R35" s="218">
        <f>HCB!R7/HCB!R$13</f>
        <v>0.5298138321791528</v>
      </c>
      <c r="S35" s="219">
        <f>HCB!S7/HCB!S$13</f>
        <v>0.5435735577766088</v>
      </c>
      <c r="T35" s="220">
        <f>HCB!T7/HCB!T$13</f>
        <v>0.5259442817451379</v>
      </c>
      <c r="U35" s="218">
        <f>HCB!U7/HCB!U$13</f>
        <v>0.5723253023169944</v>
      </c>
      <c r="V35" s="219">
        <f>HCB!V7/HCB!V$13</f>
        <v>0.5467494824016563</v>
      </c>
      <c r="W35" s="219">
        <f>HCB!W7/HCB!W$13</f>
        <v>0.5452067629146969</v>
      </c>
    </row>
    <row r="36" spans="1:23" ht="16.5" customHeight="1" thickTop="1">
      <c r="A36" s="297"/>
      <c r="B36" s="290" t="s">
        <v>14</v>
      </c>
      <c r="C36" s="194">
        <f>HCB!C8/HCB!C$13</f>
        <v>0.2867528271405493</v>
      </c>
      <c r="D36" s="221">
        <f>HCB!D8/HCB!D$13</f>
        <v>0.28472222222222215</v>
      </c>
      <c r="E36" s="222">
        <f>HCB!E8/HCB!E$13</f>
        <v>0.2857740585774059</v>
      </c>
      <c r="F36" s="223">
        <f>HCB!F8/HCB!F$13</f>
        <v>0.27586206896551724</v>
      </c>
      <c r="G36" s="221">
        <f>HCB!G8/HCB!G$13</f>
        <v>0.330952380952381</v>
      </c>
      <c r="H36" s="194">
        <f>HCB!H8/HCB!H$13</f>
        <v>0.30147601476014757</v>
      </c>
      <c r="I36" s="194">
        <f>HCB!I8/HCB!I$13</f>
        <v>0.29411764705882354</v>
      </c>
      <c r="J36" s="262">
        <f>HCB!J8/HCB!J$13</f>
        <v>0.2867528271405493</v>
      </c>
      <c r="K36" s="263">
        <f>HCB!K8/HCB!K$13</f>
        <v>0.28465346534653463</v>
      </c>
      <c r="L36" s="264">
        <f>HCB!L8/HCB!L$13</f>
        <v>0.2857142857142857</v>
      </c>
      <c r="M36" s="265">
        <f>HCB!M8/HCB!M$13</f>
        <v>0.27586206896551724</v>
      </c>
      <c r="N36" s="263">
        <f>HCB!N8/HCB!N$13</f>
        <v>0.32</v>
      </c>
      <c r="O36" s="264">
        <f>HCB!O8/HCB!O$13</f>
        <v>0.2962962962962963</v>
      </c>
      <c r="P36" s="266">
        <f>HCB!P8/HCB!P$13</f>
        <v>0.2912621359223301</v>
      </c>
      <c r="Q36" s="229">
        <f>HCB!Q8/HCB!Q$13</f>
        <v>0.30214658342598133</v>
      </c>
      <c r="R36" s="230">
        <f>HCB!R8/HCB!R$13</f>
        <v>0.2877956650777948</v>
      </c>
      <c r="S36" s="231">
        <f>HCB!S8/HCB!S$13</f>
        <v>0.29515167455725055</v>
      </c>
      <c r="T36" s="232">
        <f>HCB!T8/HCB!T$13</f>
        <v>0.2676278441090336</v>
      </c>
      <c r="U36" s="230">
        <f>HCB!U8/HCB!U$13</f>
        <v>0.2809932613311179</v>
      </c>
      <c r="V36" s="231">
        <f>HCB!V8/HCB!V$13</f>
        <v>0.27362318840579714</v>
      </c>
      <c r="W36" s="231">
        <f>HCB!W8/HCB!W$13</f>
        <v>0.28408074613517315</v>
      </c>
    </row>
    <row r="37" spans="1:23" ht="16.5" customHeight="1">
      <c r="A37" s="297" t="s">
        <v>11</v>
      </c>
      <c r="B37" s="291" t="s">
        <v>15</v>
      </c>
      <c r="C37" s="194">
        <f>HCB!C9/HCB!C$13</f>
        <v>0.14781906300484654</v>
      </c>
      <c r="D37" s="221">
        <f>HCB!D9/HCB!D$13</f>
        <v>0.15798611111111108</v>
      </c>
      <c r="E37" s="222">
        <f>HCB!E9/HCB!E$13</f>
        <v>0.15271966527196654</v>
      </c>
      <c r="F37" s="223">
        <f>HCB!F9/HCB!F$13</f>
        <v>0.1724137931034483</v>
      </c>
      <c r="G37" s="221">
        <f>HCB!G9/HCB!G$13</f>
        <v>0.18650793650793654</v>
      </c>
      <c r="H37" s="194">
        <f>HCB!H9/HCB!H$13</f>
        <v>0.17896678966789667</v>
      </c>
      <c r="I37" s="194">
        <f>HCB!I9/HCB!I$13</f>
        <v>0.16666666666666666</v>
      </c>
      <c r="J37" s="262">
        <f>HCB!J9/HCB!J$13</f>
        <v>0.14781906300484654</v>
      </c>
      <c r="K37" s="263">
        <f>HCB!K9/HCB!K$13</f>
        <v>0.13778877887788776</v>
      </c>
      <c r="L37" s="264">
        <f>HCB!L9/HCB!L$13</f>
        <v>0.14285714285714285</v>
      </c>
      <c r="M37" s="265">
        <f>HCB!M9/HCB!M$13</f>
        <v>0.1724137931034483</v>
      </c>
      <c r="N37" s="263">
        <f>HCB!N9/HCB!N$13</f>
        <v>0.16</v>
      </c>
      <c r="O37" s="264">
        <f>HCB!O9/HCB!O$13</f>
        <v>0.16666666666666666</v>
      </c>
      <c r="P37" s="266">
        <f>HCB!P9/HCB!P$13</f>
        <v>0.1553398058252427</v>
      </c>
      <c r="Q37" s="229">
        <f>HCB!Q9/HCB!Q$13</f>
        <v>0.16531258017617376</v>
      </c>
      <c r="R37" s="230">
        <f>HCB!R9/HCB!R$13</f>
        <v>0.15963665797283927</v>
      </c>
      <c r="S37" s="231">
        <f>HCB!S9/HCB!S$13</f>
        <v>0.16254602840610202</v>
      </c>
      <c r="T37" s="233">
        <f>HCB!T9/HCB!T$13</f>
        <v>0.17826837876398588</v>
      </c>
      <c r="U37" s="230">
        <f>HCB!U9/HCB!U$13</f>
        <v>0.20631404043201332</v>
      </c>
      <c r="V37" s="231">
        <f>HCB!V9/HCB!V$13</f>
        <v>0.1908488612836439</v>
      </c>
      <c r="W37" s="231">
        <f>HCB!W9/HCB!W$13</f>
        <v>0.17710063455559813</v>
      </c>
    </row>
    <row r="38" spans="1:23" ht="16.5" customHeight="1">
      <c r="A38" s="296"/>
      <c r="B38" s="291" t="s">
        <v>16</v>
      </c>
      <c r="C38" s="194">
        <f>HCB!C10/HCB!C$13</f>
        <v>0.029079159935379646</v>
      </c>
      <c r="D38" s="221">
        <f>HCB!D10/HCB!D$13</f>
        <v>0.03211805555555555</v>
      </c>
      <c r="E38" s="222">
        <f>HCB!E10/HCB!E$13</f>
        <v>0.030543933054393308</v>
      </c>
      <c r="F38" s="223">
        <f>HCB!F10/HCB!F$13</f>
        <v>0.034482758620689655</v>
      </c>
      <c r="G38" s="221">
        <f>HCB!G10/HCB!G$13</f>
        <v>0.021428571428571432</v>
      </c>
      <c r="H38" s="194">
        <f>HCB!H10/HCB!H$13</f>
        <v>0.02841328413284133</v>
      </c>
      <c r="I38" s="194">
        <f>HCB!I10/HCB!I$13</f>
        <v>0.029411764705882353</v>
      </c>
      <c r="J38" s="262">
        <f>HCB!J10/HCB!J$13</f>
        <v>0.029079159935379646</v>
      </c>
      <c r="K38" s="263">
        <f>HCB!K10/HCB!K$13</f>
        <v>0.0528052805280528</v>
      </c>
      <c r="L38" s="264">
        <f>HCB!L10/HCB!L$13</f>
        <v>0.04081632653061224</v>
      </c>
      <c r="M38" s="265">
        <f>HCB!M10/HCB!M$13</f>
        <v>0.034482758620689655</v>
      </c>
      <c r="N38" s="263">
        <f>HCB!N10/HCB!N$13</f>
        <v>0</v>
      </c>
      <c r="O38" s="264">
        <f>HCB!O10/HCB!O$13</f>
        <v>0.018518518518518517</v>
      </c>
      <c r="P38" s="266">
        <f>HCB!P10/HCB!P$13</f>
        <v>0.02912621359223301</v>
      </c>
      <c r="Q38" s="229">
        <f>HCB!Q10/HCB!Q$13</f>
        <v>0.030445565723082182</v>
      </c>
      <c r="R38" s="230">
        <f>HCB!R10/HCB!R$13</f>
        <v>0.026980843601043258</v>
      </c>
      <c r="S38" s="231">
        <f>HCB!S10/HCB!S$13</f>
        <v>0.028756794669472202</v>
      </c>
      <c r="T38" s="234">
        <f>HCB!T10/HCB!T$13</f>
        <v>0.021551400465570327</v>
      </c>
      <c r="U38" s="230">
        <f>HCB!U10/HCB!U$13</f>
        <v>0.02335456475583864</v>
      </c>
      <c r="V38" s="231">
        <f>HCB!V10/HCB!V$13</f>
        <v>0.02236024844720497</v>
      </c>
      <c r="W38" s="231">
        <f>HCB!W10/HCB!W$13</f>
        <v>0.02546739917380009</v>
      </c>
    </row>
    <row r="39" spans="1:23" ht="16.5" customHeight="1">
      <c r="A39" s="297"/>
      <c r="B39" s="292" t="s">
        <v>17</v>
      </c>
      <c r="C39" s="194">
        <f>HCB!C11/HCB!C$13</f>
        <v>0.05896607431340873</v>
      </c>
      <c r="D39" s="221">
        <f>HCB!D11/HCB!D$13</f>
        <v>0.04513888888888889</v>
      </c>
      <c r="E39" s="222">
        <f>HCB!E11/HCB!E$13</f>
        <v>0.05230125523012553</v>
      </c>
      <c r="F39" s="223">
        <f>HCB!F11/HCB!F$13</f>
        <v>0.06896551724137931</v>
      </c>
      <c r="G39" s="221">
        <f>HCB!G11/HCB!G$13</f>
        <v>0.059523809523809534</v>
      </c>
      <c r="H39" s="194">
        <f>HCB!H11/HCB!H$13</f>
        <v>0.06457564575645756</v>
      </c>
      <c r="I39" s="194">
        <f>HCB!I11/HCB!I$13</f>
        <v>0.058823529411764705</v>
      </c>
      <c r="J39" s="262">
        <f>HCB!J11/HCB!J$13</f>
        <v>0.05896607431340873</v>
      </c>
      <c r="K39" s="263">
        <f>HCB!K11/HCB!K$13</f>
        <v>0.06353135313531352</v>
      </c>
      <c r="L39" s="264">
        <f>HCB!L11/HCB!L$13</f>
        <v>0.061224489795918366</v>
      </c>
      <c r="M39" s="265">
        <f>HCB!M11/HCB!M$13</f>
        <v>0.06896551724137931</v>
      </c>
      <c r="N39" s="263">
        <f>HCB!N11/HCB!N$13</f>
        <v>0.08</v>
      </c>
      <c r="O39" s="264">
        <f>HCB!O11/HCB!O$13</f>
        <v>0.07407407407407407</v>
      </c>
      <c r="P39" s="266">
        <f>HCB!P11/HCB!P$13</f>
        <v>0.06796116504854369</v>
      </c>
      <c r="Q39" s="229">
        <f>HCB!Q11/HCB!Q$13</f>
        <v>0.06174634396647566</v>
      </c>
      <c r="R39" s="230">
        <f>HCB!R11/HCB!R$13</f>
        <v>0.05252270887669754</v>
      </c>
      <c r="S39" s="231">
        <f>HCB!S11/HCB!S$13</f>
        <v>0.05725056987550412</v>
      </c>
      <c r="T39" s="232">
        <f>HCB!T11/HCB!T$13</f>
        <v>0.05601862281294587</v>
      </c>
      <c r="U39" s="230">
        <f>HCB!U11/HCB!U$13</f>
        <v>0.05834025662328072</v>
      </c>
      <c r="V39" s="231">
        <f>HCB!V11/HCB!V$13</f>
        <v>0.0570600414078675</v>
      </c>
      <c r="W39" s="231">
        <f>HCB!W11/HCB!W$13</f>
        <v>0.05715259145692262</v>
      </c>
    </row>
    <row r="40" spans="1:23" ht="16.5" customHeight="1" thickBot="1">
      <c r="A40" s="298"/>
      <c r="B40" s="299" t="s">
        <v>18</v>
      </c>
      <c r="C40" s="311">
        <f>HCB!C12/HCB!C$13</f>
        <v>0.0024232633279482807</v>
      </c>
      <c r="D40" s="308">
        <f>HCB!D12/HCB!D$13</f>
        <v>0.002604166666666765</v>
      </c>
      <c r="E40" s="309">
        <f>HCB!E12/HCB!E$13</f>
        <v>0.002510460251046061</v>
      </c>
      <c r="F40" s="310">
        <f>HCB!F12/HCB!F$13</f>
        <v>0</v>
      </c>
      <c r="G40" s="308">
        <f>HCB!G12/HCB!G$13</f>
        <v>-0.00476190476190483</v>
      </c>
      <c r="H40" s="311">
        <f>HCB!H12/HCB!H$13</f>
        <v>-0.0022140221402214334</v>
      </c>
      <c r="I40" s="311">
        <f>HCB!I12/HCB!I$13</f>
        <v>0</v>
      </c>
      <c r="J40" s="321">
        <f>HCB!J12/HCB!J$13</f>
        <v>0.0024232633279482807</v>
      </c>
      <c r="K40" s="322">
        <f>HCB!K12/HCB!K$13</f>
        <v>-0.0024752475247524514</v>
      </c>
      <c r="L40" s="323">
        <f>HCB!L12/HCB!L$13</f>
        <v>0</v>
      </c>
      <c r="M40" s="324">
        <f>HCB!M12/HCB!M$13</f>
        <v>0</v>
      </c>
      <c r="N40" s="322">
        <f>HCB!N12/HCB!N$13</f>
        <v>0</v>
      </c>
      <c r="O40" s="323">
        <f>HCB!O12/HCB!O$13</f>
        <v>0</v>
      </c>
      <c r="P40" s="325">
        <f>HCB!P12/HCB!P$13</f>
        <v>0</v>
      </c>
      <c r="Q40" s="312">
        <f>HCB!Q12/HCB!Q$13</f>
        <v>0.0017104250406225945</v>
      </c>
      <c r="R40" s="313">
        <f>HCB!R12/HCB!R$13</f>
        <v>0.0028779566507779477</v>
      </c>
      <c r="S40" s="314">
        <f>HCB!S12/HCB!S$13</f>
        <v>0.0022795020164825533</v>
      </c>
      <c r="T40" s="315">
        <f>HCB!T12/HCB!T$13</f>
        <v>0.002478035593602163</v>
      </c>
      <c r="U40" s="313">
        <f>HCB!U12/HCB!U$13</f>
        <v>0.0033231791747438378</v>
      </c>
      <c r="V40" s="314">
        <f>HCB!V12/HCB!V$13</f>
        <v>0.0028571428571428576</v>
      </c>
      <c r="W40" s="314">
        <f>HCB!W12/HCB!W$13</f>
        <v>0.002576551254205528</v>
      </c>
    </row>
    <row r="41" spans="1:23" ht="16.5" customHeight="1">
      <c r="A41" s="294"/>
      <c r="B41" s="295" t="s">
        <v>20</v>
      </c>
      <c r="C41" s="303">
        <f>Other!C6/Other!C$13</f>
        <v>0.9757462686567171</v>
      </c>
      <c r="D41" s="300">
        <f>Other!D6/Other!D$13</f>
        <v>0.9896296296296362</v>
      </c>
      <c r="E41" s="301">
        <f>Other!E6/Other!E$13</f>
        <v>0.9834847233691204</v>
      </c>
      <c r="F41" s="302">
        <f>Other!F6/Other!F$13</f>
        <v>1</v>
      </c>
      <c r="G41" s="300">
        <f>Other!G6/Other!G$13</f>
        <v>0.9619771863117814</v>
      </c>
      <c r="H41" s="303">
        <f>Other!H6/Other!H$13</f>
        <v>0.9791521890201497</v>
      </c>
      <c r="I41" s="303">
        <f>Other!I6/Other!I$13</f>
        <v>0.9811320754716982</v>
      </c>
      <c r="J41" s="316">
        <f>Other!J6/Other!J$13</f>
        <v>0.9757462686567163</v>
      </c>
      <c r="K41" s="317">
        <f>Other!K6/Other!K$13</f>
        <v>1.0211726384364823</v>
      </c>
      <c r="L41" s="318">
        <f>Other!L6/Other!L$13</f>
        <v>1</v>
      </c>
      <c r="M41" s="319">
        <f>Other!M6/Other!M$13</f>
        <v>1</v>
      </c>
      <c r="N41" s="317">
        <f>Other!N6/Other!N$13</f>
        <v>1</v>
      </c>
      <c r="O41" s="318">
        <f>Other!O6/Other!O$13</f>
        <v>1</v>
      </c>
      <c r="P41" s="320">
        <f>Other!P6/Other!P$13</f>
        <v>1</v>
      </c>
      <c r="Q41" s="304">
        <f>Other!Q6/Other!Q$13</f>
        <v>0.9603907637655418</v>
      </c>
      <c r="R41" s="305">
        <f>Other!R6/Other!R$13</f>
        <v>0.9877665152044741</v>
      </c>
      <c r="S41" s="306">
        <f>Other!S6/Other!S$13</f>
        <v>0.9866102889358702</v>
      </c>
      <c r="T41" s="307">
        <f>Other!T6/Other!T$13</f>
        <v>0.9876661861284638</v>
      </c>
      <c r="U41" s="305">
        <f>Other!U6/Other!U$13</f>
        <v>0.9754503195816386</v>
      </c>
      <c r="V41" s="306">
        <f>Other!V6/Other!V$13</f>
        <v>0.9812599984764226</v>
      </c>
      <c r="W41" s="306">
        <f>Other!W6/Other!W$13</f>
        <v>0.9804322071980065</v>
      </c>
    </row>
    <row r="42" spans="1:23" ht="16.5" customHeight="1" thickBot="1">
      <c r="A42" s="296"/>
      <c r="B42" s="289" t="s">
        <v>13</v>
      </c>
      <c r="C42" s="208">
        <f>Other!C7/Other!C$13</f>
        <v>0.024253731343282882</v>
      </c>
      <c r="D42" s="209">
        <f>Other!D7/Other!D$13</f>
        <v>0.010370370370363813</v>
      </c>
      <c r="E42" s="210">
        <f>Other!E7/Other!E$13</f>
        <v>0.01651527663087961</v>
      </c>
      <c r="F42" s="211">
        <f>Other!F7/Other!F$13</f>
        <v>0</v>
      </c>
      <c r="G42" s="209">
        <f>Other!G7/Other!G$13</f>
        <v>0.03802281368821858</v>
      </c>
      <c r="H42" s="208">
        <f>Other!H7/Other!H$13</f>
        <v>0.020847810979850265</v>
      </c>
      <c r="I42" s="208">
        <f>Other!I7/Other!I$13</f>
        <v>0.018867924528301796</v>
      </c>
      <c r="J42" s="257">
        <f>Other!J7/Other!J$13</f>
        <v>0.024253731343282868</v>
      </c>
      <c r="K42" s="258">
        <f>Other!K7/Other!K$13</f>
        <v>-0.021172638436481463</v>
      </c>
      <c r="L42" s="259">
        <f>Other!L7/Other!L$13</f>
        <v>0</v>
      </c>
      <c r="M42" s="260">
        <f>Other!M7/Other!M$13</f>
        <v>0</v>
      </c>
      <c r="N42" s="258">
        <f>Other!N7/Other!N$13</f>
        <v>0</v>
      </c>
      <c r="O42" s="259">
        <f>Other!O7/Other!O$13</f>
        <v>0</v>
      </c>
      <c r="P42" s="261">
        <f>Other!P7/Other!P$13</f>
        <v>0</v>
      </c>
      <c r="Q42" s="217">
        <f>Other!Q7/Other!Q$13</f>
        <v>0.03960923623445826</v>
      </c>
      <c r="R42" s="218">
        <f>Other!R7/Other!R$13</f>
        <v>0.01223348479552604</v>
      </c>
      <c r="S42" s="219">
        <f>Other!S7/Other!S$13</f>
        <v>0.017618040873854827</v>
      </c>
      <c r="T42" s="220">
        <f>Other!T7/Other!T$13</f>
        <v>0.01233381387153612</v>
      </c>
      <c r="U42" s="218">
        <f>Other!U7/Other!U$13</f>
        <v>0.024549680418361416</v>
      </c>
      <c r="V42" s="219">
        <f>Other!V7/Other!V$13</f>
        <v>0.018740001523577358</v>
      </c>
      <c r="W42" s="219">
        <f>Other!W7/Other!W$13</f>
        <v>0.020425670983291802</v>
      </c>
    </row>
    <row r="43" spans="1:23" ht="16.5" customHeight="1" thickTop="1">
      <c r="A43" s="297"/>
      <c r="B43" s="290" t="s">
        <v>14</v>
      </c>
      <c r="C43" s="194">
        <f>Other!C8/Other!C$13</f>
        <v>0.009328358208955232</v>
      </c>
      <c r="D43" s="221">
        <f>Other!D8/Other!D$13</f>
        <v>-0.013333333333333036</v>
      </c>
      <c r="E43" s="222">
        <f>Other!E8/Other!E$13</f>
        <v>-0.003303055326176532</v>
      </c>
      <c r="F43" s="223">
        <f>Other!F8/Other!F$13</f>
        <v>0</v>
      </c>
      <c r="G43" s="221">
        <f>Other!G8/Other!G$13</f>
        <v>-0.0076045627376421145</v>
      </c>
      <c r="H43" s="194">
        <f>Other!H8/Other!H$13</f>
        <v>-0.004169562195969174</v>
      </c>
      <c r="I43" s="194">
        <f>Other!I8/Other!I$13</f>
        <v>-0.003773584905660161</v>
      </c>
      <c r="J43" s="262">
        <f>Other!J8/Other!J$13</f>
        <v>0.009328358208955223</v>
      </c>
      <c r="K43" s="263">
        <f>Other!K8/Other!K$13</f>
        <v>-0.008143322475570033</v>
      </c>
      <c r="L43" s="264">
        <f>Other!L8/Other!L$13</f>
        <v>0</v>
      </c>
      <c r="M43" s="265">
        <f>Other!M8/Other!M$13</f>
        <v>0</v>
      </c>
      <c r="N43" s="263">
        <f>Other!N8/Other!N$13</f>
        <v>0</v>
      </c>
      <c r="O43" s="264">
        <f>Other!O8/Other!O$13</f>
        <v>0</v>
      </c>
      <c r="P43" s="266">
        <f>Other!P8/Other!P$13</f>
        <v>0</v>
      </c>
      <c r="Q43" s="229">
        <f>Other!Q8/Other!Q$13</f>
        <v>0.006216696269982238</v>
      </c>
      <c r="R43" s="230">
        <f>Other!R8/Other!R$13</f>
        <v>0.004543865781195387</v>
      </c>
      <c r="S43" s="231">
        <f>Other!S8/Other!S$13</f>
        <v>0.005373502466525722</v>
      </c>
      <c r="T43" s="232">
        <f>Other!T8/Other!T$13</f>
        <v>0</v>
      </c>
      <c r="U43" s="230">
        <f>Other!U8/Other!U$13</f>
        <v>0.010023242300987795</v>
      </c>
      <c r="V43" s="231">
        <f>Other!V8/Other!V$13</f>
        <v>0.005256341890759502</v>
      </c>
      <c r="W43" s="231">
        <f>Other!W8/Other!W$13</f>
        <v>0.0053106744556558685</v>
      </c>
    </row>
    <row r="44" spans="1:23" ht="16.5" customHeight="1">
      <c r="A44" s="297" t="s">
        <v>27</v>
      </c>
      <c r="B44" s="291" t="s">
        <v>15</v>
      </c>
      <c r="C44" s="194">
        <f>Other!C9/Other!C$13</f>
        <v>-0.0018656716417920006</v>
      </c>
      <c r="D44" s="221">
        <f>Other!D9/Other!D$13</f>
        <v>0</v>
      </c>
      <c r="E44" s="222">
        <f>Other!E9/Other!E$13</f>
        <v>-0.0008257638315446026</v>
      </c>
      <c r="F44" s="223">
        <f>Other!F9/Other!F$13</f>
        <v>0</v>
      </c>
      <c r="G44" s="221">
        <f>Other!G9/Other!G$13</f>
        <v>0.013941698352344597</v>
      </c>
      <c r="H44" s="194">
        <f>Other!H9/Other!H$13</f>
        <v>0.007644197359277214</v>
      </c>
      <c r="I44" s="194">
        <f>Other!I9/Other!I$13</f>
        <v>0.003773584905660161</v>
      </c>
      <c r="J44" s="262">
        <f>Other!J9/Other!J$13</f>
        <v>0</v>
      </c>
      <c r="K44" s="263">
        <f>Other!K9/Other!K$13</f>
        <v>0.017915309446254905</v>
      </c>
      <c r="L44" s="264">
        <f>Other!L9/Other!L$13</f>
        <v>0.008695652173913044</v>
      </c>
      <c r="M44" s="265">
        <f>Other!M9/Other!M$13</f>
        <v>0</v>
      </c>
      <c r="N44" s="263">
        <f>Other!N9/Other!N$13</f>
        <v>0</v>
      </c>
      <c r="O44" s="264">
        <f>Other!O9/Other!O$13</f>
        <v>0</v>
      </c>
      <c r="P44" s="266">
        <f>Other!P9/Other!P$13</f>
        <v>0.0035087719298245615</v>
      </c>
      <c r="Q44" s="229">
        <f>Other!Q9/Other!Q$13</f>
        <v>0</v>
      </c>
      <c r="R44" s="230">
        <f>Other!R9/Other!R$13</f>
        <v>0</v>
      </c>
      <c r="S44" s="231">
        <f>Other!S9/Other!S$13</f>
        <v>0</v>
      </c>
      <c r="T44" s="233">
        <f>Other!T9/Other!T$13</f>
        <v>0.00048053820278712154</v>
      </c>
      <c r="U44" s="230">
        <f>Other!U9/Other!U$13</f>
        <v>0</v>
      </c>
      <c r="V44" s="231">
        <f>Other!V9/Other!V$13</f>
        <v>0.00022853660394606535</v>
      </c>
      <c r="W44" s="231">
        <f>Other!W9/Other!W$13</f>
        <v>0.0001225540258997508</v>
      </c>
    </row>
    <row r="45" spans="1:23" ht="16.5" customHeight="1">
      <c r="A45" s="296"/>
      <c r="B45" s="291" t="s">
        <v>16</v>
      </c>
      <c r="C45" s="194">
        <f>Other!C10/Other!C$13</f>
        <v>0.00186567164179094</v>
      </c>
      <c r="D45" s="221">
        <f>Other!D10/Other!D$13</f>
        <v>0.005925925925926239</v>
      </c>
      <c r="E45" s="222">
        <f>Other!E10/Other!E$13</f>
        <v>0.004128819157721018</v>
      </c>
      <c r="F45" s="223">
        <f>Other!F10/Other!F$13</f>
        <v>0</v>
      </c>
      <c r="G45" s="221">
        <f>Other!G10/Other!G$13</f>
        <v>-0.006337135614702302</v>
      </c>
      <c r="H45" s="194">
        <f>Other!H10/Other!H$13</f>
        <v>-0.003474635163307941</v>
      </c>
      <c r="I45" s="194">
        <f>Other!I10/Other!I$13</f>
        <v>0</v>
      </c>
      <c r="J45" s="262">
        <f>Other!J10/Other!J$13</f>
        <v>0.0018656716417909385</v>
      </c>
      <c r="K45" s="263">
        <f>Other!K10/Other!K$13</f>
        <v>0</v>
      </c>
      <c r="L45" s="264">
        <f>Other!L10/Other!L$13</f>
        <v>0</v>
      </c>
      <c r="M45" s="265">
        <f>Other!M10/Other!M$13</f>
        <v>0</v>
      </c>
      <c r="N45" s="263">
        <f>Other!N10/Other!N$13</f>
        <v>0</v>
      </c>
      <c r="O45" s="264">
        <f>Other!O10/Other!O$13</f>
        <v>0</v>
      </c>
      <c r="P45" s="266">
        <f>Other!P10/Other!P$13</f>
        <v>0</v>
      </c>
      <c r="Q45" s="229">
        <f>Other!Q10/Other!Q$13</f>
        <v>0</v>
      </c>
      <c r="R45" s="230">
        <f>Other!R10/Other!R$13</f>
        <v>0</v>
      </c>
      <c r="S45" s="231">
        <f>Other!S10/Other!S$13</f>
        <v>0</v>
      </c>
      <c r="T45" s="234">
        <f>Other!T10/Other!T$13</f>
        <v>0.0033637674195098506</v>
      </c>
      <c r="U45" s="230">
        <f>Other!U10/Other!U$13</f>
        <v>0.0005810575246949448</v>
      </c>
      <c r="V45" s="231">
        <f>Other!V10/Other!V$13</f>
        <v>0.0019044716995505445</v>
      </c>
      <c r="W45" s="231">
        <f>Other!W10/Other!W$13</f>
        <v>0.00102128354916459</v>
      </c>
    </row>
    <row r="46" spans="1:23" ht="16.5" customHeight="1">
      <c r="A46" s="297"/>
      <c r="B46" s="292" t="s">
        <v>17</v>
      </c>
      <c r="C46" s="194">
        <f>Other!C11/Other!C$13</f>
        <v>0.01679104477611952</v>
      </c>
      <c r="D46" s="221">
        <f>Other!D11/Other!D$13</f>
        <v>0.008888888888889042</v>
      </c>
      <c r="E46" s="222">
        <f>Other!E11/Other!E$13</f>
        <v>0.012386457473162818</v>
      </c>
      <c r="F46" s="223">
        <f>Other!F11/Other!F$13</f>
        <v>0</v>
      </c>
      <c r="G46" s="221">
        <f>Other!G11/Other!G$13</f>
        <v>-0.019011406844106366</v>
      </c>
      <c r="H46" s="194">
        <f>Other!H11/Other!H$13</f>
        <v>-0.010423905489923528</v>
      </c>
      <c r="I46" s="194">
        <f>Other!I11/Other!I$13</f>
        <v>5.3416390807436747E-17</v>
      </c>
      <c r="J46" s="262">
        <f>Other!J11/Other!J$13</f>
        <v>0.016791044776119507</v>
      </c>
      <c r="K46" s="263">
        <f>Other!K11/Other!K$13</f>
        <v>-0.014657980456026152</v>
      </c>
      <c r="L46" s="264">
        <f>Other!L11/Other!L$13</f>
        <v>0</v>
      </c>
      <c r="M46" s="265">
        <f>Other!M11/Other!M$13</f>
        <v>0</v>
      </c>
      <c r="N46" s="263">
        <f>Other!N11/Other!N$13</f>
        <v>0</v>
      </c>
      <c r="O46" s="264">
        <f>Other!O11/Other!O$13</f>
        <v>0</v>
      </c>
      <c r="P46" s="266">
        <f>Other!P11/Other!P$13</f>
        <v>0</v>
      </c>
      <c r="Q46" s="229">
        <f>Other!Q11/Other!Q$13</f>
        <v>0.03232682060390764</v>
      </c>
      <c r="R46" s="230">
        <f>Other!R11/Other!R$13</f>
        <v>0.011709192590003498</v>
      </c>
      <c r="S46" s="231">
        <f>Other!S11/Other!S$13</f>
        <v>0.02193446088794926</v>
      </c>
      <c r="T46" s="232">
        <f>Other!T11/Other!T$13</f>
        <v>0.011853275668748997</v>
      </c>
      <c r="U46" s="230">
        <f>Other!U11/Other!U$13</f>
        <v>0.014090644973852411</v>
      </c>
      <c r="V46" s="231">
        <f>Other!V11/Other!V$13</f>
        <v>0.013026586424925725</v>
      </c>
      <c r="W46" s="231">
        <f>Other!W11/Other!W$13</f>
        <v>0.017157563625965114</v>
      </c>
    </row>
    <row r="47" spans="1:23" ht="16.5" customHeight="1" thickBot="1">
      <c r="A47" s="298"/>
      <c r="B47" s="299" t="s">
        <v>18</v>
      </c>
      <c r="C47" s="311">
        <f>Other!C12/Other!C$13</f>
        <v>-0.0018656716417908077</v>
      </c>
      <c r="D47" s="308">
        <f>Other!D12/Other!D$13</f>
        <v>0.008888888888881568</v>
      </c>
      <c r="E47" s="309">
        <f>Other!E12/Other!E$13</f>
        <v>0.00412881915771691</v>
      </c>
      <c r="F47" s="310">
        <f>Other!F12/Other!F$13</f>
        <v>0</v>
      </c>
      <c r="G47" s="308">
        <f>Other!G12/Other!G$13</f>
        <v>0.05703422053232477</v>
      </c>
      <c r="H47" s="311">
        <f>Other!H12/Other!H$13</f>
        <v>0.0312717164697737</v>
      </c>
      <c r="I47" s="311">
        <f>Other!I12/Other!I$13</f>
        <v>0.018867924528301744</v>
      </c>
      <c r="J47" s="321">
        <f>Other!J12/Other!J$13</f>
        <v>0</v>
      </c>
      <c r="K47" s="322">
        <f>Other!K12/Other!K$13</f>
        <v>-0.014657980456026266</v>
      </c>
      <c r="L47" s="323">
        <f>Other!L12/Other!L$13</f>
        <v>-0.008695652173913044</v>
      </c>
      <c r="M47" s="324">
        <f>Other!M12/Other!M$13</f>
        <v>0</v>
      </c>
      <c r="N47" s="322">
        <f>Other!N12/Other!N$13</f>
        <v>0</v>
      </c>
      <c r="O47" s="323">
        <f>Other!O12/Other!O$13</f>
        <v>0</v>
      </c>
      <c r="P47" s="325">
        <f>Other!P12/Other!P$13</f>
        <v>-0.0035087719298245615</v>
      </c>
      <c r="Q47" s="312">
        <f>Other!Q12/Other!Q$13</f>
        <v>0.0017761989342806395</v>
      </c>
      <c r="R47" s="313">
        <f>Other!R12/Other!R$13</f>
        <v>0.00034952813701502974</v>
      </c>
      <c r="S47" s="314">
        <f>Other!S12/Other!S$13</f>
        <v>0.0010570824524312897</v>
      </c>
      <c r="T47" s="315">
        <f>Other!T12/Other!T$13</f>
        <v>0</v>
      </c>
      <c r="U47" s="313">
        <f>Other!U12/Other!U$13</f>
        <v>0.002178965717606043</v>
      </c>
      <c r="V47" s="314">
        <f>Other!V12/Other!V$13</f>
        <v>0.0011426830197303268</v>
      </c>
      <c r="W47" s="314">
        <f>Other!W12/Other!W$13</f>
        <v>0.0011029862330977573</v>
      </c>
    </row>
  </sheetData>
  <mergeCells count="10">
    <mergeCell ref="A4:B4"/>
    <mergeCell ref="Q4:W4"/>
    <mergeCell ref="A5:B5"/>
    <mergeCell ref="C2:I2"/>
    <mergeCell ref="J2:P2"/>
    <mergeCell ref="Q2:W2"/>
    <mergeCell ref="A3:B3"/>
    <mergeCell ref="C3:I3"/>
    <mergeCell ref="J3:P3"/>
    <mergeCell ref="Q3:W3"/>
  </mergeCells>
  <printOptions/>
  <pageMargins left="0.1968503937007874" right="0.1968503937007874" top="0.5118110236220472" bottom="0.1968503937007874" header="0.5118110236220472" footer="0.35433070866141736"/>
  <pageSetup horizontalDpi="600" verticalDpi="600" orientation="landscape" paperSize="9" scale="62" r:id="rId2"/>
  <headerFooter alignWithMargins="0">
    <oddFooter>&amp;C&amp;P/&amp;N&amp;R&amp;F&amp;A</oddFooter>
  </headerFooter>
  <drawing r:id="rId1"/>
</worksheet>
</file>

<file path=xl/worksheets/sheet12.xml><?xml version="1.0" encoding="utf-8"?>
<worksheet xmlns="http://schemas.openxmlformats.org/spreadsheetml/2006/main" xmlns:r="http://schemas.openxmlformats.org/officeDocument/2006/relationships">
  <dimension ref="A1:W38"/>
  <sheetViews>
    <sheetView zoomScale="75" zoomScaleNormal="75" workbookViewId="0" topLeftCell="A1">
      <selection activeCell="C14" sqref="C14"/>
    </sheetView>
  </sheetViews>
  <sheetFormatPr defaultColWidth="9.00390625" defaultRowHeight="13.5"/>
  <cols>
    <col min="1" max="23" width="10.125" style="126" customWidth="1"/>
    <col min="24" max="16384" width="9.00390625" style="126" customWidth="1"/>
  </cols>
  <sheetData>
    <row r="1" spans="1:23" s="124" customFormat="1" ht="14.25" thickBot="1">
      <c r="A1" s="123"/>
      <c r="B1" s="123"/>
      <c r="C1" s="123"/>
      <c r="D1" s="123"/>
      <c r="E1" s="123"/>
      <c r="F1" s="123"/>
      <c r="G1" s="123"/>
      <c r="H1" s="123"/>
      <c r="I1" s="123"/>
      <c r="J1" s="123"/>
      <c r="K1" s="123"/>
      <c r="L1" s="123"/>
      <c r="M1" s="123"/>
      <c r="N1" s="123"/>
      <c r="O1" s="123"/>
      <c r="P1" s="123"/>
      <c r="Q1" s="123"/>
      <c r="R1" s="123"/>
      <c r="S1" s="123"/>
      <c r="T1" s="123"/>
      <c r="U1" s="123"/>
      <c r="V1" s="123"/>
      <c r="W1" s="2" t="s">
        <v>112</v>
      </c>
    </row>
    <row r="2" spans="1:23" ht="16.5" customHeight="1">
      <c r="A2" s="22"/>
      <c r="B2" s="125"/>
      <c r="C2" s="974" t="s">
        <v>69</v>
      </c>
      <c r="D2" s="975"/>
      <c r="E2" s="975"/>
      <c r="F2" s="975"/>
      <c r="G2" s="975"/>
      <c r="H2" s="975"/>
      <c r="I2" s="976"/>
      <c r="J2" s="977" t="s">
        <v>69</v>
      </c>
      <c r="K2" s="978"/>
      <c r="L2" s="978"/>
      <c r="M2" s="978"/>
      <c r="N2" s="978"/>
      <c r="O2" s="978"/>
      <c r="P2" s="979"/>
      <c r="Q2" s="980" t="s">
        <v>73</v>
      </c>
      <c r="R2" s="981"/>
      <c r="S2" s="981"/>
      <c r="T2" s="981"/>
      <c r="U2" s="981"/>
      <c r="V2" s="981"/>
      <c r="W2" s="982"/>
    </row>
    <row r="3" spans="1:23" ht="15.75" customHeight="1">
      <c r="A3" s="1029" t="s">
        <v>159</v>
      </c>
      <c r="B3" s="1030"/>
      <c r="C3" s="983" t="s">
        <v>70</v>
      </c>
      <c r="D3" s="984"/>
      <c r="E3" s="984"/>
      <c r="F3" s="984"/>
      <c r="G3" s="984"/>
      <c r="H3" s="984"/>
      <c r="I3" s="985"/>
      <c r="J3" s="986" t="s">
        <v>72</v>
      </c>
      <c r="K3" s="987"/>
      <c r="L3" s="987"/>
      <c r="M3" s="987"/>
      <c r="N3" s="987"/>
      <c r="O3" s="987"/>
      <c r="P3" s="988"/>
      <c r="Q3" s="989" t="s">
        <v>74</v>
      </c>
      <c r="R3" s="973"/>
      <c r="S3" s="973"/>
      <c r="T3" s="973"/>
      <c r="U3" s="973"/>
      <c r="V3" s="973"/>
      <c r="W3" s="971"/>
    </row>
    <row r="4" spans="1:23" ht="15.75" customHeight="1" thickBot="1">
      <c r="A4" s="1027" t="s">
        <v>160</v>
      </c>
      <c r="B4" s="1028"/>
      <c r="C4" s="20"/>
      <c r="D4" s="21"/>
      <c r="E4" s="19"/>
      <c r="F4" s="21"/>
      <c r="G4" s="21"/>
      <c r="H4" s="19"/>
      <c r="I4" s="53"/>
      <c r="J4" s="399"/>
      <c r="K4" s="400"/>
      <c r="L4" s="293"/>
      <c r="M4" s="400"/>
      <c r="N4" s="400"/>
      <c r="O4" s="293"/>
      <c r="P4" s="401"/>
      <c r="Q4" s="967"/>
      <c r="R4" s="957"/>
      <c r="S4" s="968"/>
      <c r="T4" s="957"/>
      <c r="U4" s="957"/>
      <c r="V4" s="968"/>
      <c r="W4" s="969"/>
    </row>
    <row r="5" spans="1:23" ht="21" customHeight="1" thickBot="1">
      <c r="A5" s="1007"/>
      <c r="B5" s="1008"/>
      <c r="C5" s="436" t="s">
        <v>126</v>
      </c>
      <c r="D5" s="503" t="s">
        <v>127</v>
      </c>
      <c r="E5" s="437" t="s">
        <v>128</v>
      </c>
      <c r="F5" s="436" t="s">
        <v>129</v>
      </c>
      <c r="G5" s="503" t="s">
        <v>130</v>
      </c>
      <c r="H5" s="437" t="s">
        <v>131</v>
      </c>
      <c r="I5" s="437" t="s">
        <v>132</v>
      </c>
      <c r="J5" s="504" t="s">
        <v>75</v>
      </c>
      <c r="K5" s="505" t="s">
        <v>133</v>
      </c>
      <c r="L5" s="438" t="s">
        <v>134</v>
      </c>
      <c r="M5" s="506" t="s">
        <v>76</v>
      </c>
      <c r="N5" s="505" t="s">
        <v>77</v>
      </c>
      <c r="O5" s="438" t="s">
        <v>78</v>
      </c>
      <c r="P5" s="438" t="s">
        <v>79</v>
      </c>
      <c r="Q5" s="507" t="s">
        <v>75</v>
      </c>
      <c r="R5" s="508" t="s">
        <v>80</v>
      </c>
      <c r="S5" s="439" t="s">
        <v>81</v>
      </c>
      <c r="T5" s="509" t="s">
        <v>135</v>
      </c>
      <c r="U5" s="508" t="s">
        <v>136</v>
      </c>
      <c r="V5" s="439" t="s">
        <v>137</v>
      </c>
      <c r="W5" s="439" t="s">
        <v>138</v>
      </c>
    </row>
    <row r="6" spans="1:23" ht="23.25" customHeight="1" thickTop="1">
      <c r="A6" s="1009" t="s">
        <v>5</v>
      </c>
      <c r="B6" s="1010"/>
      <c r="C6" s="567">
        <f>IAB!C16</f>
        <v>12.72</v>
      </c>
      <c r="D6" s="756">
        <f>IAB!D16</f>
        <v>10.91</v>
      </c>
      <c r="E6" s="757">
        <f>C6+D6</f>
        <v>23.630000000000003</v>
      </c>
      <c r="F6" s="758">
        <f>IAB!F16</f>
        <v>10.5</v>
      </c>
      <c r="G6" s="756">
        <f>IAB!G16</f>
        <v>10.370000000000001</v>
      </c>
      <c r="H6" s="759">
        <f>G6+F6</f>
        <v>20.87</v>
      </c>
      <c r="I6" s="567">
        <f>H6+E6</f>
        <v>44.5</v>
      </c>
      <c r="J6" s="776">
        <f>IAB!J16</f>
        <v>12.72</v>
      </c>
      <c r="K6" s="786">
        <f>IAB!K16</f>
        <v>11.58</v>
      </c>
      <c r="L6" s="787">
        <f aca="true" t="shared" si="0" ref="L6:L11">SUM(J6:K6)</f>
        <v>24.3</v>
      </c>
      <c r="M6" s="788">
        <f>IAB!M16</f>
        <v>10</v>
      </c>
      <c r="N6" s="786">
        <f>IAB!N16</f>
        <v>10.7</v>
      </c>
      <c r="O6" s="789">
        <f>IAB!O16</f>
        <v>20.7</v>
      </c>
      <c r="P6" s="776">
        <f>IAB!P16</f>
        <v>45</v>
      </c>
      <c r="Q6" s="790">
        <f>IAB!Q16</f>
        <v>8.098</v>
      </c>
      <c r="R6" s="791">
        <f>IAB!R16</f>
        <v>8.234</v>
      </c>
      <c r="S6" s="651">
        <f>IAB!S16</f>
        <v>16.332</v>
      </c>
      <c r="T6" s="792">
        <f>IAB!T16</f>
        <v>8.753</v>
      </c>
      <c r="U6" s="791">
        <f>IAB!U16</f>
        <v>9.1</v>
      </c>
      <c r="V6" s="652">
        <f>IAB!V16</f>
        <v>17.853</v>
      </c>
      <c r="W6" s="793">
        <f>IAB!W16</f>
        <v>34.185</v>
      </c>
    </row>
    <row r="7" spans="1:23" ht="23.25" customHeight="1">
      <c r="A7" s="1003" t="s">
        <v>1</v>
      </c>
      <c r="B7" s="1004"/>
      <c r="C7" s="567">
        <f>ECB!C16</f>
        <v>4.3</v>
      </c>
      <c r="D7" s="760">
        <f>ECB!D16</f>
        <v>4.05</v>
      </c>
      <c r="E7" s="761">
        <f>ECB!E16</f>
        <v>8.3</v>
      </c>
      <c r="F7" s="762">
        <f>ECB!F16</f>
        <v>4.5</v>
      </c>
      <c r="G7" s="760">
        <f>ECB!G16</f>
        <v>4.15</v>
      </c>
      <c r="H7" s="761">
        <f aca="true" t="shared" si="1" ref="H7:H12">G7+F7</f>
        <v>8.65</v>
      </c>
      <c r="I7" s="567">
        <f aca="true" t="shared" si="2" ref="I7:I12">H7+E7</f>
        <v>16.950000000000003</v>
      </c>
      <c r="J7" s="776">
        <f>ECB!J16</f>
        <v>4.3</v>
      </c>
      <c r="K7" s="777">
        <f>ECB!K16</f>
        <v>3.9</v>
      </c>
      <c r="L7" s="778">
        <f>ECB!L16</f>
        <v>8.2</v>
      </c>
      <c r="M7" s="779">
        <f>ECB!M16</f>
        <v>5</v>
      </c>
      <c r="N7" s="777">
        <f>ECB!N16</f>
        <v>4</v>
      </c>
      <c r="O7" s="778">
        <f>ECB!O16</f>
        <v>9</v>
      </c>
      <c r="P7" s="776">
        <f>ECB!P16</f>
        <v>17.2</v>
      </c>
      <c r="Q7" s="790">
        <f>ECB!Q16</f>
        <v>4.116</v>
      </c>
      <c r="R7" s="794">
        <f>ECB!R16</f>
        <v>3.3920000000000003</v>
      </c>
      <c r="S7" s="769">
        <f>ECB!S16</f>
        <v>7.508</v>
      </c>
      <c r="T7" s="795">
        <f>ECB!T16</f>
        <v>3.8890000000000002</v>
      </c>
      <c r="U7" s="794">
        <f>ECB!U16</f>
        <v>3.2</v>
      </c>
      <c r="V7" s="769">
        <f>ECB!V16</f>
        <v>7.089</v>
      </c>
      <c r="W7" s="796">
        <f>ECB!W16</f>
        <v>14.597000000000001</v>
      </c>
    </row>
    <row r="8" spans="1:23" ht="23.25" customHeight="1">
      <c r="A8" s="1003" t="s">
        <v>2</v>
      </c>
      <c r="B8" s="1004"/>
      <c r="C8" s="567">
        <f>AEC!C16</f>
        <v>-0.27999999999999997</v>
      </c>
      <c r="D8" s="760">
        <f>AEC!D16</f>
        <v>-0.43</v>
      </c>
      <c r="E8" s="761">
        <f>C8+D8</f>
        <v>-0.71</v>
      </c>
      <c r="F8" s="762">
        <f>AEC!F16</f>
        <v>0.4</v>
      </c>
      <c r="G8" s="760">
        <f>AEC!G16</f>
        <v>0.61</v>
      </c>
      <c r="H8" s="761">
        <f t="shared" si="1"/>
        <v>1.01</v>
      </c>
      <c r="I8" s="567">
        <f t="shared" si="2"/>
        <v>0.30000000000000004</v>
      </c>
      <c r="J8" s="776">
        <f>AEC!J16</f>
        <v>-0.27999999999999997</v>
      </c>
      <c r="K8" s="777">
        <f>AEC!K16</f>
        <v>0.38</v>
      </c>
      <c r="L8" s="778">
        <f t="shared" si="0"/>
        <v>0.10000000000000003</v>
      </c>
      <c r="M8" s="779">
        <f>AEC!M16</f>
        <v>0.7</v>
      </c>
      <c r="N8" s="777">
        <f>AEC!N16</f>
        <v>0.7</v>
      </c>
      <c r="O8" s="778">
        <f>AEC!O16</f>
        <v>1.4</v>
      </c>
      <c r="P8" s="776">
        <f>AEC!P16</f>
        <v>1.5</v>
      </c>
      <c r="Q8" s="790">
        <f>AEC!Q16</f>
        <v>0.356</v>
      </c>
      <c r="R8" s="794">
        <f>AEC!R16</f>
        <v>0.011</v>
      </c>
      <c r="S8" s="769">
        <f>AEC!S16</f>
        <v>0.367</v>
      </c>
      <c r="T8" s="795">
        <f>AEC!T16</f>
        <v>0.16999999999999998</v>
      </c>
      <c r="U8" s="794">
        <f>AEC!U16</f>
        <v>0.5</v>
      </c>
      <c r="V8" s="769">
        <f>AEC!V16</f>
        <v>0.6699999999999999</v>
      </c>
      <c r="W8" s="796">
        <f>AEC!W16</f>
        <v>1.037</v>
      </c>
    </row>
    <row r="9" spans="1:23" ht="23.25" customHeight="1">
      <c r="A9" s="1003" t="s">
        <v>3</v>
      </c>
      <c r="B9" s="1004"/>
      <c r="C9" s="567">
        <f>SSB!C16</f>
        <v>0.12</v>
      </c>
      <c r="D9" s="760">
        <f>SSB!D16</f>
        <v>3.62</v>
      </c>
      <c r="E9" s="761">
        <f>C9+D9</f>
        <v>3.74</v>
      </c>
      <c r="F9" s="762">
        <f>SSB!F16</f>
        <v>1</v>
      </c>
      <c r="G9" s="760">
        <f>SSB!G16</f>
        <v>1.7600000000000002</v>
      </c>
      <c r="H9" s="761">
        <f t="shared" si="1"/>
        <v>2.7600000000000002</v>
      </c>
      <c r="I9" s="567">
        <f t="shared" si="2"/>
        <v>6.5</v>
      </c>
      <c r="J9" s="776">
        <f>SSB!J16</f>
        <v>0.12</v>
      </c>
      <c r="K9" s="777">
        <f>SSB!K16</f>
        <v>1.58</v>
      </c>
      <c r="L9" s="778">
        <f t="shared" si="0"/>
        <v>1.7000000000000002</v>
      </c>
      <c r="M9" s="779">
        <f>SSB!M16</f>
        <v>-0.3</v>
      </c>
      <c r="N9" s="777">
        <f>SSB!N16</f>
        <v>3.7</v>
      </c>
      <c r="O9" s="778">
        <f>SSB!O16</f>
        <v>3.4</v>
      </c>
      <c r="P9" s="776">
        <f>SSB!P16</f>
        <v>5.1</v>
      </c>
      <c r="Q9" s="790">
        <f>SSB!Q16</f>
        <v>-0.686</v>
      </c>
      <c r="R9" s="794">
        <f>SSB!R16</f>
        <v>1.558</v>
      </c>
      <c r="S9" s="769">
        <f>SSB!S16</f>
        <v>0.872</v>
      </c>
      <c r="T9" s="795">
        <f>SSB!T16</f>
        <v>3.989</v>
      </c>
      <c r="U9" s="794">
        <f>SSB!U16</f>
        <v>5.5</v>
      </c>
      <c r="V9" s="769">
        <f>SSB!V16</f>
        <v>9.489</v>
      </c>
      <c r="W9" s="796">
        <f>SSB!W16</f>
        <v>10.361</v>
      </c>
    </row>
    <row r="10" spans="1:23" ht="23.25" customHeight="1">
      <c r="A10" s="1003" t="s">
        <v>4</v>
      </c>
      <c r="B10" s="1004"/>
      <c r="C10" s="567">
        <f>HCB!C16</f>
        <v>2.32</v>
      </c>
      <c r="D10" s="760">
        <f>HCB!D16</f>
        <v>0.6799999999999999</v>
      </c>
      <c r="E10" s="761">
        <f>C10+D10</f>
        <v>3</v>
      </c>
      <c r="F10" s="762">
        <f>HCB!F16</f>
        <v>2.6</v>
      </c>
      <c r="G10" s="760">
        <f>HCB!G16</f>
        <v>2.4</v>
      </c>
      <c r="H10" s="761">
        <f t="shared" si="1"/>
        <v>5</v>
      </c>
      <c r="I10" s="567">
        <f t="shared" si="2"/>
        <v>8</v>
      </c>
      <c r="J10" s="776">
        <f>HCB!J16</f>
        <v>2.32</v>
      </c>
      <c r="K10" s="777">
        <f>HCB!K16</f>
        <v>2.08</v>
      </c>
      <c r="L10" s="778">
        <f t="shared" si="0"/>
        <v>4.4</v>
      </c>
      <c r="M10" s="779">
        <f>HCB!M16</f>
        <v>2.8</v>
      </c>
      <c r="N10" s="777">
        <f>HCB!N16</f>
        <v>1.5</v>
      </c>
      <c r="O10" s="778">
        <f>HCB!O16</f>
        <v>4.3</v>
      </c>
      <c r="P10" s="776">
        <f>HCB!P16</f>
        <v>8.7</v>
      </c>
      <c r="Q10" s="790">
        <f>HCB!Q16</f>
        <v>1.918</v>
      </c>
      <c r="R10" s="794">
        <f>HCB!R16</f>
        <v>1.8940000000000001</v>
      </c>
      <c r="S10" s="769">
        <f>HCB!S16</f>
        <v>3.8120000000000003</v>
      </c>
      <c r="T10" s="795">
        <f>HCB!T16</f>
        <v>2.947</v>
      </c>
      <c r="U10" s="794">
        <f>HCB!U16</f>
        <v>0.4</v>
      </c>
      <c r="V10" s="769">
        <f>HCB!V16</f>
        <v>3.347</v>
      </c>
      <c r="W10" s="796">
        <f>HCB!W16</f>
        <v>7.159000000000001</v>
      </c>
    </row>
    <row r="11" spans="1:23" ht="23.25" customHeight="1">
      <c r="A11" s="1003" t="s">
        <v>28</v>
      </c>
      <c r="B11" s="1004"/>
      <c r="C11" s="567">
        <f>Other!C16</f>
        <v>0.54</v>
      </c>
      <c r="D11" s="595">
        <f>Other!D16</f>
        <v>1.46</v>
      </c>
      <c r="E11" s="596">
        <f>Other!E16</f>
        <v>2</v>
      </c>
      <c r="F11" s="597">
        <f>Other!F16</f>
        <v>0.4</v>
      </c>
      <c r="G11" s="595">
        <f>Other!G16</f>
        <v>0.7</v>
      </c>
      <c r="H11" s="567">
        <f t="shared" si="1"/>
        <v>1.1</v>
      </c>
      <c r="I11" s="567">
        <f>Other!I16</f>
        <v>3.1</v>
      </c>
      <c r="J11" s="776">
        <f>Other!J16</f>
        <v>0.54</v>
      </c>
      <c r="K11" s="797">
        <f>Other!K16</f>
        <v>0.74</v>
      </c>
      <c r="L11" s="798">
        <f t="shared" si="0"/>
        <v>1.28</v>
      </c>
      <c r="M11" s="799">
        <f>Other!M16</f>
        <v>0.8099999999999999</v>
      </c>
      <c r="N11" s="797">
        <f>Other!N16</f>
        <v>1.22</v>
      </c>
      <c r="O11" s="776">
        <f>Other!O16</f>
        <v>2.0300000000000002</v>
      </c>
      <c r="P11" s="776">
        <f>Other!P16</f>
        <v>3.31</v>
      </c>
      <c r="Q11" s="790">
        <f>'[1]営業利益 CP'!$Q$11/10</f>
        <v>-0.06</v>
      </c>
      <c r="R11" s="800">
        <f>'[1]営業利益 CP'!$R$11/10</f>
        <v>1.94</v>
      </c>
      <c r="S11" s="796">
        <f>'[1]営業利益 CP'!$S$11/10</f>
        <v>1.8799999999999997</v>
      </c>
      <c r="T11" s="801">
        <f>Other!T16</f>
        <v>1</v>
      </c>
      <c r="U11" s="800">
        <f>Other!U16</f>
        <v>0.9</v>
      </c>
      <c r="V11" s="790">
        <f>Other!V16</f>
        <v>1.9</v>
      </c>
      <c r="W11" s="796">
        <f>Other!W16</f>
        <v>3.8</v>
      </c>
    </row>
    <row r="12" spans="1:23" ht="23.25" customHeight="1" thickBot="1">
      <c r="A12" s="1005" t="s">
        <v>167</v>
      </c>
      <c r="B12" s="1006"/>
      <c r="C12" s="582">
        <f>'[1]営業利益 CP'!$C$12/10</f>
        <v>-4.51</v>
      </c>
      <c r="D12" s="583">
        <f>'[1]営業利益 CP'!$D$12/10</f>
        <v>-4.3</v>
      </c>
      <c r="E12" s="584">
        <f>'[1]営業利益 CP'!$E$12/10</f>
        <v>-8.809999999999999</v>
      </c>
      <c r="F12" s="585">
        <f>'[1]営業利益 CP'!$F$12/10</f>
        <v>-5.4</v>
      </c>
      <c r="G12" s="583">
        <f>'[1]営業利益 CP'!$G$12/10</f>
        <v>-5.1899999999999995</v>
      </c>
      <c r="H12" s="582">
        <f t="shared" si="1"/>
        <v>-10.59</v>
      </c>
      <c r="I12" s="582">
        <f t="shared" si="2"/>
        <v>-19.4</v>
      </c>
      <c r="J12" s="645">
        <f>'[1]営業利益 CP'!$J$12/10</f>
        <v>-4.51</v>
      </c>
      <c r="K12" s="802">
        <f>'[1]営業利益 CP'!$K$12/10</f>
        <v>-4.470000000000001</v>
      </c>
      <c r="L12" s="644">
        <f>SUM(J12:K12)</f>
        <v>-8.98</v>
      </c>
      <c r="M12" s="803">
        <f>'[1]営業利益 CP'!$M$12/10</f>
        <v>-6.01</v>
      </c>
      <c r="N12" s="802">
        <f>'[1]営業利益 CP'!$N$12/10</f>
        <v>-5.82</v>
      </c>
      <c r="O12" s="645">
        <f>SUM(M12:N12)</f>
        <v>-11.83</v>
      </c>
      <c r="P12" s="645">
        <f>L12+O12</f>
        <v>-20.810000000000002</v>
      </c>
      <c r="Q12" s="654">
        <f>'[1]営業利益 CP'!$Q$12/10</f>
        <v>-3.8549999999999995</v>
      </c>
      <c r="R12" s="804">
        <f>'[1]営業利益 CP'!$R$12/10</f>
        <v>-5.356</v>
      </c>
      <c r="S12" s="656">
        <f>'[1]営業利益 CP'!$S$12/10</f>
        <v>-9.211</v>
      </c>
      <c r="T12" s="805">
        <f>'[1]営業利益 CP'!$T$12/10</f>
        <v>-4.996</v>
      </c>
      <c r="U12" s="804">
        <f>'[1]営業利益 CP'!$U$12/10</f>
        <v>-5.5</v>
      </c>
      <c r="V12" s="654">
        <f>SUM(T12:U12)</f>
        <v>-10.496</v>
      </c>
      <c r="W12" s="656">
        <f>S12+V12</f>
        <v>-19.707</v>
      </c>
    </row>
    <row r="13" spans="1:23" ht="23.25" customHeight="1" thickBot="1" thickTop="1">
      <c r="A13" s="1001" t="s">
        <v>51</v>
      </c>
      <c r="B13" s="1002"/>
      <c r="C13" s="618">
        <f aca="true" t="shared" si="3" ref="C13:W13">SUM(C6:C12)</f>
        <v>15.209999999999999</v>
      </c>
      <c r="D13" s="622">
        <f t="shared" si="3"/>
        <v>15.990000000000002</v>
      </c>
      <c r="E13" s="620">
        <f t="shared" si="3"/>
        <v>31.150000000000002</v>
      </c>
      <c r="F13" s="621">
        <f t="shared" si="3"/>
        <v>13.999999999999998</v>
      </c>
      <c r="G13" s="622">
        <f t="shared" si="3"/>
        <v>14.799999999999999</v>
      </c>
      <c r="H13" s="623">
        <f t="shared" si="3"/>
        <v>28.800000000000008</v>
      </c>
      <c r="I13" s="623">
        <f t="shared" si="3"/>
        <v>59.949999999999996</v>
      </c>
      <c r="J13" s="806">
        <f t="shared" si="3"/>
        <v>15.209999999999999</v>
      </c>
      <c r="K13" s="807">
        <f t="shared" si="3"/>
        <v>15.790000000000001</v>
      </c>
      <c r="L13" s="808">
        <f>SUM(L6:L12)</f>
        <v>31.000000000000004</v>
      </c>
      <c r="M13" s="809">
        <f t="shared" si="3"/>
        <v>12.999999999999998</v>
      </c>
      <c r="N13" s="807">
        <f t="shared" si="3"/>
        <v>15.999999999999996</v>
      </c>
      <c r="O13" s="810">
        <f>SUM(O6:O12)</f>
        <v>29</v>
      </c>
      <c r="P13" s="810">
        <f>SUM(P6:P12)</f>
        <v>60</v>
      </c>
      <c r="Q13" s="811">
        <f t="shared" si="3"/>
        <v>9.887</v>
      </c>
      <c r="R13" s="812">
        <f t="shared" si="3"/>
        <v>11.673</v>
      </c>
      <c r="S13" s="813">
        <v>21.5</v>
      </c>
      <c r="T13" s="814">
        <f t="shared" si="3"/>
        <v>15.751999999999997</v>
      </c>
      <c r="U13" s="812">
        <f t="shared" si="3"/>
        <v>14.099999999999998</v>
      </c>
      <c r="V13" s="815">
        <f t="shared" si="3"/>
        <v>29.851999999999997</v>
      </c>
      <c r="W13" s="813">
        <f t="shared" si="3"/>
        <v>51.43200000000001</v>
      </c>
    </row>
    <row r="14" spans="10:23" ht="42" customHeight="1" thickBot="1">
      <c r="J14" s="413"/>
      <c r="K14" s="413"/>
      <c r="L14" s="413"/>
      <c r="M14" s="413"/>
      <c r="N14" s="413"/>
      <c r="O14" s="413"/>
      <c r="P14" s="413"/>
      <c r="Q14" s="413"/>
      <c r="R14" s="413"/>
      <c r="S14" s="413"/>
      <c r="T14" s="413"/>
      <c r="U14" s="413"/>
      <c r="V14" s="413"/>
      <c r="W14" s="515" t="s">
        <v>139</v>
      </c>
    </row>
    <row r="15" spans="8:23" ht="23.25" customHeight="1">
      <c r="H15" s="522" t="s">
        <v>161</v>
      </c>
      <c r="I15" s="148"/>
      <c r="J15" s="962" t="s">
        <v>108</v>
      </c>
      <c r="K15" s="963"/>
      <c r="L15" s="963"/>
      <c r="M15" s="963"/>
      <c r="N15" s="963"/>
      <c r="O15" s="963"/>
      <c r="P15" s="964"/>
      <c r="Q15" s="970" t="s">
        <v>110</v>
      </c>
      <c r="R15" s="970"/>
      <c r="S15" s="970"/>
      <c r="T15" s="970"/>
      <c r="U15" s="970"/>
      <c r="V15" s="970"/>
      <c r="W15" s="971"/>
    </row>
    <row r="16" spans="8:23" ht="23.25" customHeight="1" thickBot="1">
      <c r="H16" s="1025" t="s">
        <v>160</v>
      </c>
      <c r="I16" s="1026"/>
      <c r="J16" s="965" t="s">
        <v>109</v>
      </c>
      <c r="K16" s="966"/>
      <c r="L16" s="963"/>
      <c r="M16" s="966"/>
      <c r="N16" s="966"/>
      <c r="O16" s="963"/>
      <c r="P16" s="964"/>
      <c r="Q16" s="972" t="s">
        <v>111</v>
      </c>
      <c r="R16" s="972"/>
      <c r="S16" s="973"/>
      <c r="T16" s="972"/>
      <c r="U16" s="972"/>
      <c r="V16" s="973"/>
      <c r="W16" s="971"/>
    </row>
    <row r="17" spans="8:23" ht="23.25" customHeight="1" thickBot="1">
      <c r="H17" s="1020" t="s">
        <v>166</v>
      </c>
      <c r="I17" s="1021"/>
      <c r="J17" s="514" t="s">
        <v>101</v>
      </c>
      <c r="K17" s="505" t="s">
        <v>102</v>
      </c>
      <c r="L17" s="438" t="s">
        <v>103</v>
      </c>
      <c r="M17" s="506" t="s">
        <v>104</v>
      </c>
      <c r="N17" s="505" t="s">
        <v>105</v>
      </c>
      <c r="O17" s="438" t="s">
        <v>106</v>
      </c>
      <c r="P17" s="438" t="s">
        <v>107</v>
      </c>
      <c r="Q17" s="507" t="s">
        <v>94</v>
      </c>
      <c r="R17" s="508" t="s">
        <v>95</v>
      </c>
      <c r="S17" s="439" t="s">
        <v>96</v>
      </c>
      <c r="T17" s="509" t="s">
        <v>97</v>
      </c>
      <c r="U17" s="508" t="s">
        <v>98</v>
      </c>
      <c r="V17" s="439" t="s">
        <v>99</v>
      </c>
      <c r="W17" s="439" t="s">
        <v>100</v>
      </c>
    </row>
    <row r="18" spans="8:23" ht="23.25" customHeight="1" thickTop="1">
      <c r="H18" s="1009" t="s">
        <v>5</v>
      </c>
      <c r="I18" s="1010"/>
      <c r="J18" s="149">
        <f aca="true" t="shared" si="4" ref="J18:O18">C6/J6</f>
        <v>1</v>
      </c>
      <c r="K18" s="150">
        <f t="shared" si="4"/>
        <v>0.9421416234887737</v>
      </c>
      <c r="L18" s="151">
        <f t="shared" si="4"/>
        <v>0.9724279835390948</v>
      </c>
      <c r="M18" s="152">
        <f t="shared" si="4"/>
        <v>1.05</v>
      </c>
      <c r="N18" s="150">
        <f t="shared" si="4"/>
        <v>0.9691588785046731</v>
      </c>
      <c r="O18" s="151">
        <f t="shared" si="4"/>
        <v>1.0082125603864736</v>
      </c>
      <c r="P18" s="151">
        <f aca="true" t="shared" si="5" ref="P18:P25">I6/P6</f>
        <v>0.9888888888888889</v>
      </c>
      <c r="Q18" s="153">
        <f aca="true" t="shared" si="6" ref="Q18:V18">C6/Q6</f>
        <v>1.5707582119041739</v>
      </c>
      <c r="R18" s="154">
        <f t="shared" si="6"/>
        <v>1.324993927617197</v>
      </c>
      <c r="S18" s="155">
        <f t="shared" si="6"/>
        <v>1.446852804310556</v>
      </c>
      <c r="T18" s="153">
        <f t="shared" si="6"/>
        <v>1.1995887124414486</v>
      </c>
      <c r="U18" s="154">
        <f t="shared" si="6"/>
        <v>1.1395604395604397</v>
      </c>
      <c r="V18" s="155">
        <f t="shared" si="6"/>
        <v>1.1689912059597827</v>
      </c>
      <c r="W18" s="155">
        <f aca="true" t="shared" si="7" ref="W18:W24">I6/W6</f>
        <v>1.3017405294719906</v>
      </c>
    </row>
    <row r="19" spans="8:23" ht="23.25" customHeight="1">
      <c r="H19" s="1003" t="s">
        <v>1</v>
      </c>
      <c r="I19" s="1004"/>
      <c r="J19" s="163">
        <f aca="true" t="shared" si="8" ref="J19:J25">C7/J7</f>
        <v>1</v>
      </c>
      <c r="K19" s="164">
        <f aca="true" t="shared" si="9" ref="K19:O24">D7/K7</f>
        <v>1.0384615384615385</v>
      </c>
      <c r="L19" s="165">
        <f t="shared" si="9"/>
        <v>1.0121951219512197</v>
      </c>
      <c r="M19" s="166">
        <f t="shared" si="9"/>
        <v>0.9</v>
      </c>
      <c r="N19" s="164">
        <f t="shared" si="9"/>
        <v>1.0375</v>
      </c>
      <c r="O19" s="165">
        <f t="shared" si="9"/>
        <v>0.9611111111111111</v>
      </c>
      <c r="P19" s="165">
        <f t="shared" si="5"/>
        <v>0.98546511627907</v>
      </c>
      <c r="Q19" s="167">
        <f aca="true" t="shared" si="10" ref="Q19:Q25">C7/Q7</f>
        <v>1.0447035957240038</v>
      </c>
      <c r="R19" s="168">
        <f aca="true" t="shared" si="11" ref="R19:V24">D7/R7</f>
        <v>1.1939858490566035</v>
      </c>
      <c r="S19" s="169">
        <f t="shared" si="11"/>
        <v>1.1054874800213106</v>
      </c>
      <c r="T19" s="167">
        <f t="shared" si="11"/>
        <v>1.1571097968629467</v>
      </c>
      <c r="U19" s="168">
        <f t="shared" si="11"/>
        <v>1.296875</v>
      </c>
      <c r="V19" s="169">
        <f t="shared" si="11"/>
        <v>1.2202003103399632</v>
      </c>
      <c r="W19" s="169">
        <f t="shared" si="7"/>
        <v>1.1611975063369187</v>
      </c>
    </row>
    <row r="20" spans="8:23" ht="23.25" customHeight="1">
      <c r="H20" s="1003" t="s">
        <v>2</v>
      </c>
      <c r="I20" s="1004"/>
      <c r="J20" s="163">
        <f t="shared" si="8"/>
        <v>1</v>
      </c>
      <c r="K20" s="164">
        <f t="shared" si="9"/>
        <v>-1.131578947368421</v>
      </c>
      <c r="L20" s="165">
        <f t="shared" si="9"/>
        <v>-7.099999999999997</v>
      </c>
      <c r="M20" s="166">
        <f t="shared" si="9"/>
        <v>0.5714285714285715</v>
      </c>
      <c r="N20" s="164">
        <f t="shared" si="9"/>
        <v>0.8714285714285714</v>
      </c>
      <c r="O20" s="165">
        <f t="shared" si="9"/>
        <v>0.7214285714285715</v>
      </c>
      <c r="P20" s="165">
        <f t="shared" si="5"/>
        <v>0.20000000000000004</v>
      </c>
      <c r="Q20" s="167">
        <f t="shared" si="10"/>
        <v>-0.7865168539325842</v>
      </c>
      <c r="R20" s="168">
        <f t="shared" si="11"/>
        <v>-39.09090909090909</v>
      </c>
      <c r="S20" s="169">
        <f t="shared" si="11"/>
        <v>-1.9346049046321525</v>
      </c>
      <c r="T20" s="170">
        <f t="shared" si="11"/>
        <v>2.3529411764705888</v>
      </c>
      <c r="U20" s="168">
        <f t="shared" si="11"/>
        <v>1.22</v>
      </c>
      <c r="V20" s="169">
        <f t="shared" si="11"/>
        <v>1.5074626865671643</v>
      </c>
      <c r="W20" s="169">
        <f t="shared" si="7"/>
        <v>0.2892960462873675</v>
      </c>
    </row>
    <row r="21" spans="8:23" ht="23.25" customHeight="1">
      <c r="H21" s="1003" t="s">
        <v>3</v>
      </c>
      <c r="I21" s="1004"/>
      <c r="J21" s="163">
        <f t="shared" si="8"/>
        <v>1</v>
      </c>
      <c r="K21" s="164">
        <f t="shared" si="9"/>
        <v>2.291139240506329</v>
      </c>
      <c r="L21" s="165">
        <f t="shared" si="9"/>
        <v>2.1999999999999997</v>
      </c>
      <c r="M21" s="166">
        <f t="shared" si="9"/>
        <v>-3.3333333333333335</v>
      </c>
      <c r="N21" s="164">
        <f t="shared" si="9"/>
        <v>0.4756756756756757</v>
      </c>
      <c r="O21" s="165">
        <f t="shared" si="9"/>
        <v>0.811764705882353</v>
      </c>
      <c r="P21" s="165">
        <f t="shared" si="5"/>
        <v>1.2745098039215688</v>
      </c>
      <c r="Q21" s="167">
        <f t="shared" si="10"/>
        <v>-0.1749271137026239</v>
      </c>
      <c r="R21" s="168">
        <f t="shared" si="11"/>
        <v>2.323491655969191</v>
      </c>
      <c r="S21" s="169">
        <f t="shared" si="11"/>
        <v>4.2889908256880735</v>
      </c>
      <c r="T21" s="35">
        <f t="shared" si="11"/>
        <v>0.25068939583855604</v>
      </c>
      <c r="U21" s="168">
        <f t="shared" si="11"/>
        <v>0.32000000000000006</v>
      </c>
      <c r="V21" s="169">
        <f t="shared" si="11"/>
        <v>0.29086310464748655</v>
      </c>
      <c r="W21" s="169">
        <f t="shared" si="7"/>
        <v>0.6273525721455457</v>
      </c>
    </row>
    <row r="22" spans="8:23" ht="23.25" customHeight="1">
      <c r="H22" s="1003" t="s">
        <v>4</v>
      </c>
      <c r="I22" s="1004"/>
      <c r="J22" s="163">
        <f t="shared" si="8"/>
        <v>1</v>
      </c>
      <c r="K22" s="164">
        <f t="shared" si="9"/>
        <v>0.32692307692307687</v>
      </c>
      <c r="L22" s="165">
        <f t="shared" si="9"/>
        <v>0.6818181818181818</v>
      </c>
      <c r="M22" s="166">
        <f t="shared" si="9"/>
        <v>0.9285714285714287</v>
      </c>
      <c r="N22" s="164">
        <f t="shared" si="9"/>
        <v>1.5999999999999999</v>
      </c>
      <c r="O22" s="165">
        <f t="shared" si="9"/>
        <v>1.1627906976744187</v>
      </c>
      <c r="P22" s="165">
        <f t="shared" si="5"/>
        <v>0.9195402298850576</v>
      </c>
      <c r="Q22" s="167">
        <f t="shared" si="10"/>
        <v>1.2095933263816474</v>
      </c>
      <c r="R22" s="168">
        <f t="shared" si="11"/>
        <v>0.35902851108764516</v>
      </c>
      <c r="S22" s="169">
        <f t="shared" si="11"/>
        <v>0.7869884575026233</v>
      </c>
      <c r="T22" s="167">
        <f t="shared" si="11"/>
        <v>0.8822531387852053</v>
      </c>
      <c r="U22" s="168">
        <f t="shared" si="11"/>
        <v>5.999999999999999</v>
      </c>
      <c r="V22" s="169">
        <f t="shared" si="11"/>
        <v>1.4938751120406335</v>
      </c>
      <c r="W22" s="169">
        <f t="shared" si="7"/>
        <v>1.117474507612795</v>
      </c>
    </row>
    <row r="23" spans="8:23" ht="23.25" customHeight="1">
      <c r="H23" s="1018" t="s">
        <v>40</v>
      </c>
      <c r="I23" s="1019"/>
      <c r="J23" s="326">
        <f t="shared" si="8"/>
        <v>1</v>
      </c>
      <c r="K23" s="327">
        <f t="shared" si="9"/>
        <v>1.972972972972973</v>
      </c>
      <c r="L23" s="328">
        <f t="shared" si="9"/>
        <v>1.5625</v>
      </c>
      <c r="M23" s="329">
        <f t="shared" si="9"/>
        <v>0.49382716049382724</v>
      </c>
      <c r="N23" s="327">
        <f t="shared" si="9"/>
        <v>0.5737704918032787</v>
      </c>
      <c r="O23" s="328">
        <f t="shared" si="9"/>
        <v>0.541871921182266</v>
      </c>
      <c r="P23" s="328">
        <f t="shared" si="5"/>
        <v>0.9365558912386707</v>
      </c>
      <c r="Q23" s="330">
        <f t="shared" si="10"/>
        <v>-9.000000000000002</v>
      </c>
      <c r="R23" s="331">
        <f t="shared" si="11"/>
        <v>0.7525773195876289</v>
      </c>
      <c r="S23" s="332">
        <f t="shared" si="11"/>
        <v>1.0638297872340428</v>
      </c>
      <c r="T23" s="330">
        <f t="shared" si="11"/>
        <v>0.4</v>
      </c>
      <c r="U23" s="331">
        <f t="shared" si="11"/>
        <v>0.7777777777777777</v>
      </c>
      <c r="V23" s="332">
        <f t="shared" si="11"/>
        <v>0.5789473684210527</v>
      </c>
      <c r="W23" s="332">
        <v>0.82</v>
      </c>
    </row>
    <row r="24" spans="8:23" ht="23.25" customHeight="1" thickBot="1">
      <c r="H24" s="1005" t="str">
        <f>A12</f>
        <v>Eliminations &amp; Corporate</v>
      </c>
      <c r="I24" s="1006"/>
      <c r="J24" s="171">
        <f t="shared" si="8"/>
        <v>1</v>
      </c>
      <c r="K24" s="172">
        <f t="shared" si="9"/>
        <v>0.9619686800894853</v>
      </c>
      <c r="L24" s="173">
        <f t="shared" si="9"/>
        <v>0.9810690423162581</v>
      </c>
      <c r="M24" s="174">
        <f t="shared" si="9"/>
        <v>0.8985024958402663</v>
      </c>
      <c r="N24" s="172">
        <f t="shared" si="9"/>
        <v>0.8917525773195875</v>
      </c>
      <c r="O24" s="173">
        <f t="shared" si="9"/>
        <v>0.8951817413355875</v>
      </c>
      <c r="P24" s="173">
        <f t="shared" si="5"/>
        <v>0.9322441134070157</v>
      </c>
      <c r="Q24" s="175">
        <f t="shared" si="10"/>
        <v>1.1699092088197147</v>
      </c>
      <c r="R24" s="176">
        <f t="shared" si="11"/>
        <v>0.8028379387602689</v>
      </c>
      <c r="S24" s="177">
        <f t="shared" si="11"/>
        <v>0.9564650960807728</v>
      </c>
      <c r="T24" s="175">
        <f t="shared" si="11"/>
        <v>1.0808646917534026</v>
      </c>
      <c r="U24" s="176">
        <f t="shared" si="11"/>
        <v>0.9436363636363635</v>
      </c>
      <c r="V24" s="177">
        <f t="shared" si="11"/>
        <v>1.0089557926829267</v>
      </c>
      <c r="W24" s="177">
        <f t="shared" si="7"/>
        <v>0.9844217790632769</v>
      </c>
    </row>
    <row r="25" spans="8:23" ht="23.25" customHeight="1" thickBot="1" thickTop="1">
      <c r="H25" s="1001" t="s">
        <v>51</v>
      </c>
      <c r="I25" s="1002"/>
      <c r="J25" s="178">
        <f t="shared" si="8"/>
        <v>1</v>
      </c>
      <c r="K25" s="179">
        <f>D13/K13</f>
        <v>1.0126662444585182</v>
      </c>
      <c r="L25" s="180">
        <f>E13/L13</f>
        <v>1.0048387096774194</v>
      </c>
      <c r="M25" s="181">
        <f>F13/M13</f>
        <v>1.0769230769230769</v>
      </c>
      <c r="N25" s="179">
        <f>G13/N13</f>
        <v>0.9250000000000002</v>
      </c>
      <c r="O25" s="180">
        <f>H13/O13</f>
        <v>0.9931034482758624</v>
      </c>
      <c r="P25" s="180">
        <f t="shared" si="5"/>
        <v>0.9991666666666666</v>
      </c>
      <c r="Q25" s="182">
        <f t="shared" si="10"/>
        <v>1.5383837362192776</v>
      </c>
      <c r="R25" s="183">
        <f>D13/R13</f>
        <v>1.3698278077615011</v>
      </c>
      <c r="S25" s="184">
        <f>E13/S13</f>
        <v>1.4488372093023256</v>
      </c>
      <c r="T25" s="182">
        <f>F13/T13</f>
        <v>0.8887760284408329</v>
      </c>
      <c r="U25" s="183">
        <f>G13/U13</f>
        <v>1.0496453900709222</v>
      </c>
      <c r="V25" s="184">
        <f>H13/V13</f>
        <v>0.9647594801018361</v>
      </c>
      <c r="W25" s="184">
        <v>1.167</v>
      </c>
    </row>
    <row r="26" spans="8:23" s="337" customFormat="1" ht="41.25" customHeight="1" thickBot="1">
      <c r="H26" s="338"/>
      <c r="I26" s="338"/>
      <c r="J26" s="339"/>
      <c r="K26" s="339"/>
      <c r="L26" s="339"/>
      <c r="M26" s="339"/>
      <c r="N26" s="339"/>
      <c r="O26" s="339"/>
      <c r="P26" s="339"/>
      <c r="Q26" s="339"/>
      <c r="R26" s="339"/>
      <c r="S26" s="339"/>
      <c r="T26" s="339"/>
      <c r="U26" s="339"/>
      <c r="V26" s="339"/>
      <c r="W26" s="515" t="s">
        <v>139</v>
      </c>
    </row>
    <row r="27" spans="3:23" ht="16.5" customHeight="1" hidden="1" thickBot="1">
      <c r="C27" s="340">
        <f>SUM(C6:C11)</f>
        <v>19.72</v>
      </c>
      <c r="D27" s="340">
        <f aca="true" t="shared" si="12" ref="D27:W27">SUM(D6:D11)</f>
        <v>20.290000000000003</v>
      </c>
      <c r="E27" s="340">
        <f t="shared" si="12"/>
        <v>39.96</v>
      </c>
      <c r="F27" s="340">
        <f t="shared" si="12"/>
        <v>19.4</v>
      </c>
      <c r="G27" s="340">
        <f t="shared" si="12"/>
        <v>19.99</v>
      </c>
      <c r="H27" s="340">
        <f t="shared" si="12"/>
        <v>39.39000000000001</v>
      </c>
      <c r="I27" s="340">
        <f t="shared" si="12"/>
        <v>79.35</v>
      </c>
      <c r="J27" s="340">
        <f t="shared" si="12"/>
        <v>19.72</v>
      </c>
      <c r="K27" s="340">
        <f t="shared" si="12"/>
        <v>20.26</v>
      </c>
      <c r="L27" s="340">
        <f t="shared" si="12"/>
        <v>39.980000000000004</v>
      </c>
      <c r="M27" s="340">
        <f t="shared" si="12"/>
        <v>19.009999999999998</v>
      </c>
      <c r="N27" s="340">
        <f t="shared" si="12"/>
        <v>21.819999999999997</v>
      </c>
      <c r="O27" s="340">
        <f t="shared" si="12"/>
        <v>40.83</v>
      </c>
      <c r="P27" s="340">
        <f t="shared" si="12"/>
        <v>80.81</v>
      </c>
      <c r="Q27" s="340">
        <f t="shared" si="12"/>
        <v>13.741999999999999</v>
      </c>
      <c r="R27" s="340">
        <f t="shared" si="12"/>
        <v>17.029</v>
      </c>
      <c r="S27" s="340">
        <f t="shared" si="12"/>
        <v>30.771</v>
      </c>
      <c r="T27" s="340">
        <f t="shared" si="12"/>
        <v>20.747999999999998</v>
      </c>
      <c r="U27" s="340">
        <f t="shared" si="12"/>
        <v>19.599999999999998</v>
      </c>
      <c r="V27" s="340">
        <f t="shared" si="12"/>
        <v>40.348</v>
      </c>
      <c r="W27" s="340">
        <f t="shared" si="12"/>
        <v>71.13900000000001</v>
      </c>
    </row>
    <row r="28" spans="1:23" ht="16.5" customHeight="1">
      <c r="A28" s="522" t="s">
        <v>161</v>
      </c>
      <c r="B28" s="148"/>
      <c r="C28" s="974" t="s">
        <v>148</v>
      </c>
      <c r="D28" s="975"/>
      <c r="E28" s="975"/>
      <c r="F28" s="975"/>
      <c r="G28" s="975"/>
      <c r="H28" s="975"/>
      <c r="I28" s="976"/>
      <c r="J28" s="977" t="s">
        <v>69</v>
      </c>
      <c r="K28" s="978"/>
      <c r="L28" s="978"/>
      <c r="M28" s="978"/>
      <c r="N28" s="978"/>
      <c r="O28" s="978"/>
      <c r="P28" s="979"/>
      <c r="Q28" s="980" t="s">
        <v>73</v>
      </c>
      <c r="R28" s="981"/>
      <c r="S28" s="981"/>
      <c r="T28" s="981"/>
      <c r="U28" s="981"/>
      <c r="V28" s="981"/>
      <c r="W28" s="982"/>
    </row>
    <row r="29" spans="1:23" ht="15.75" customHeight="1">
      <c r="A29" s="1025" t="s">
        <v>160</v>
      </c>
      <c r="B29" s="1026"/>
      <c r="C29" s="983" t="s">
        <v>150</v>
      </c>
      <c r="D29" s="984"/>
      <c r="E29" s="984"/>
      <c r="F29" s="984"/>
      <c r="G29" s="984"/>
      <c r="H29" s="984"/>
      <c r="I29" s="985"/>
      <c r="J29" s="986" t="s">
        <v>72</v>
      </c>
      <c r="K29" s="987"/>
      <c r="L29" s="987"/>
      <c r="M29" s="987"/>
      <c r="N29" s="987"/>
      <c r="O29" s="987"/>
      <c r="P29" s="988"/>
      <c r="Q29" s="989" t="s">
        <v>154</v>
      </c>
      <c r="R29" s="973"/>
      <c r="S29" s="973"/>
      <c r="T29" s="973"/>
      <c r="U29" s="973"/>
      <c r="V29" s="973"/>
      <c r="W29" s="971"/>
    </row>
    <row r="30" spans="1:23" ht="15" customHeight="1" thickBot="1">
      <c r="A30" s="127"/>
      <c r="B30" s="128"/>
      <c r="C30" s="20"/>
      <c r="D30" s="21"/>
      <c r="E30" s="19"/>
      <c r="F30" s="21"/>
      <c r="G30" s="21"/>
      <c r="H30" s="19"/>
      <c r="I30" s="53"/>
      <c r="J30" s="399"/>
      <c r="K30" s="400"/>
      <c r="L30" s="293"/>
      <c r="M30" s="400"/>
      <c r="N30" s="400"/>
      <c r="O30" s="293"/>
      <c r="P30" s="401"/>
      <c r="Q30" s="967"/>
      <c r="R30" s="957"/>
      <c r="S30" s="968"/>
      <c r="T30" s="957"/>
      <c r="U30" s="957"/>
      <c r="V30" s="968"/>
      <c r="W30" s="969"/>
    </row>
    <row r="31" spans="1:23" ht="21" customHeight="1" thickBot="1">
      <c r="A31" s="1020" t="s">
        <v>122</v>
      </c>
      <c r="B31" s="1024"/>
      <c r="C31" s="436" t="s">
        <v>126</v>
      </c>
      <c r="D31" s="503" t="s">
        <v>127</v>
      </c>
      <c r="E31" s="437" t="s">
        <v>128</v>
      </c>
      <c r="F31" s="436" t="s">
        <v>129</v>
      </c>
      <c r="G31" s="503" t="s">
        <v>130</v>
      </c>
      <c r="H31" s="437" t="s">
        <v>131</v>
      </c>
      <c r="I31" s="437" t="s">
        <v>132</v>
      </c>
      <c r="J31" s="504" t="s">
        <v>75</v>
      </c>
      <c r="K31" s="505" t="s">
        <v>133</v>
      </c>
      <c r="L31" s="438" t="s">
        <v>134</v>
      </c>
      <c r="M31" s="506" t="s">
        <v>76</v>
      </c>
      <c r="N31" s="505" t="s">
        <v>77</v>
      </c>
      <c r="O31" s="438" t="s">
        <v>78</v>
      </c>
      <c r="P31" s="438" t="s">
        <v>79</v>
      </c>
      <c r="Q31" s="507" t="s">
        <v>75</v>
      </c>
      <c r="R31" s="508" t="s">
        <v>80</v>
      </c>
      <c r="S31" s="439" t="s">
        <v>81</v>
      </c>
      <c r="T31" s="509" t="s">
        <v>135</v>
      </c>
      <c r="U31" s="508" t="s">
        <v>136</v>
      </c>
      <c r="V31" s="439" t="s">
        <v>137</v>
      </c>
      <c r="W31" s="439" t="s">
        <v>138</v>
      </c>
    </row>
    <row r="32" spans="1:23" ht="23.25" customHeight="1" thickTop="1">
      <c r="A32" s="1009" t="s">
        <v>5</v>
      </c>
      <c r="B32" s="1010"/>
      <c r="C32" s="194">
        <f>C6/C$27</f>
        <v>0.6450304259634889</v>
      </c>
      <c r="D32" s="195">
        <f aca="true" t="shared" si="13" ref="D32:W32">D6/D$27</f>
        <v>0.5377033021192705</v>
      </c>
      <c r="E32" s="196">
        <f t="shared" si="13"/>
        <v>0.5913413413413414</v>
      </c>
      <c r="F32" s="197">
        <f t="shared" si="13"/>
        <v>0.5412371134020619</v>
      </c>
      <c r="G32" s="195">
        <f t="shared" si="13"/>
        <v>0.518759379689845</v>
      </c>
      <c r="H32" s="198">
        <f t="shared" si="13"/>
        <v>0.5298299060675298</v>
      </c>
      <c r="I32" s="194">
        <f t="shared" si="13"/>
        <v>0.5608065532451166</v>
      </c>
      <c r="J32" s="252">
        <f t="shared" si="13"/>
        <v>0.6450304259634889</v>
      </c>
      <c r="K32" s="253">
        <f t="shared" si="13"/>
        <v>0.5715695952615991</v>
      </c>
      <c r="L32" s="254">
        <f t="shared" si="13"/>
        <v>0.6078039019509754</v>
      </c>
      <c r="M32" s="255">
        <f t="shared" si="13"/>
        <v>0.5260389268805892</v>
      </c>
      <c r="N32" s="253">
        <f t="shared" si="13"/>
        <v>0.49037580201649866</v>
      </c>
      <c r="O32" s="254">
        <f t="shared" si="13"/>
        <v>0.5069801616458487</v>
      </c>
      <c r="P32" s="256">
        <f t="shared" si="13"/>
        <v>0.5568617745328548</v>
      </c>
      <c r="Q32" s="204">
        <f t="shared" si="13"/>
        <v>0.5892883132004076</v>
      </c>
      <c r="R32" s="205">
        <f t="shared" si="13"/>
        <v>0.48352809912502204</v>
      </c>
      <c r="S32" s="206">
        <f t="shared" si="13"/>
        <v>0.5307594813298235</v>
      </c>
      <c r="T32" s="207">
        <f t="shared" si="13"/>
        <v>0.4218719876614614</v>
      </c>
      <c r="U32" s="205">
        <f t="shared" si="13"/>
        <v>0.4642857142857143</v>
      </c>
      <c r="V32" s="206">
        <f t="shared" si="13"/>
        <v>0.44247546346782995</v>
      </c>
      <c r="W32" s="206">
        <f t="shared" si="13"/>
        <v>0.4805381014633323</v>
      </c>
    </row>
    <row r="33" spans="1:23" ht="23.25" customHeight="1">
      <c r="A33" s="1003" t="s">
        <v>1</v>
      </c>
      <c r="B33" s="1004"/>
      <c r="C33" s="277">
        <f aca="true" t="shared" si="14" ref="C33:R37">C7/C$27</f>
        <v>0.21805273833671399</v>
      </c>
      <c r="D33" s="278">
        <f t="shared" si="14"/>
        <v>0.19960571710202066</v>
      </c>
      <c r="E33" s="279">
        <f t="shared" si="14"/>
        <v>0.20770770770770772</v>
      </c>
      <c r="F33" s="280">
        <f t="shared" si="14"/>
        <v>0.23195876288659795</v>
      </c>
      <c r="G33" s="278">
        <f t="shared" si="14"/>
        <v>0.2076038019009505</v>
      </c>
      <c r="H33" s="277">
        <f t="shared" si="14"/>
        <v>0.21959888296521957</v>
      </c>
      <c r="I33" s="277">
        <f t="shared" si="14"/>
        <v>0.2136105860113422</v>
      </c>
      <c r="J33" s="24">
        <f t="shared" si="14"/>
        <v>0.21805273833671399</v>
      </c>
      <c r="K33" s="25">
        <f t="shared" si="14"/>
        <v>0.192497532082922</v>
      </c>
      <c r="L33" s="26">
        <f t="shared" si="14"/>
        <v>0.20510255127563778</v>
      </c>
      <c r="M33" s="27">
        <f t="shared" si="14"/>
        <v>0.2630194634402946</v>
      </c>
      <c r="N33" s="25">
        <f t="shared" si="14"/>
        <v>0.18331805682859764</v>
      </c>
      <c r="O33" s="26">
        <f t="shared" si="14"/>
        <v>0.2204261572373255</v>
      </c>
      <c r="P33" s="341">
        <f t="shared" si="14"/>
        <v>0.21284494493255784</v>
      </c>
      <c r="Q33" s="286">
        <f t="shared" si="14"/>
        <v>0.29951972056469217</v>
      </c>
      <c r="R33" s="287">
        <f t="shared" si="14"/>
        <v>0.19918961771096366</v>
      </c>
      <c r="S33" s="288">
        <f aca="true" t="shared" si="15" ref="S33:W35">S7/S$27</f>
        <v>0.24399597023171168</v>
      </c>
      <c r="T33" s="234">
        <f t="shared" si="15"/>
        <v>0.18743975322922696</v>
      </c>
      <c r="U33" s="287">
        <f t="shared" si="15"/>
        <v>0.163265306122449</v>
      </c>
      <c r="V33" s="288">
        <f t="shared" si="15"/>
        <v>0.17569644096361656</v>
      </c>
      <c r="W33" s="288">
        <f t="shared" si="15"/>
        <v>0.20518983960977802</v>
      </c>
    </row>
    <row r="34" spans="1:23" ht="23.25" customHeight="1">
      <c r="A34" s="1003" t="s">
        <v>2</v>
      </c>
      <c r="B34" s="1004"/>
      <c r="C34" s="194">
        <f t="shared" si="14"/>
        <v>-0.014198782961460446</v>
      </c>
      <c r="D34" s="221">
        <f t="shared" si="14"/>
        <v>-0.02119270576638738</v>
      </c>
      <c r="E34" s="222">
        <f t="shared" si="14"/>
        <v>-0.017767767767767766</v>
      </c>
      <c r="F34" s="223">
        <f t="shared" si="14"/>
        <v>0.02061855670103093</v>
      </c>
      <c r="G34" s="221">
        <f t="shared" si="14"/>
        <v>0.030515257628814407</v>
      </c>
      <c r="H34" s="194">
        <f t="shared" si="14"/>
        <v>0.025641025641025637</v>
      </c>
      <c r="I34" s="194">
        <f t="shared" si="14"/>
        <v>0.003780718336483933</v>
      </c>
      <c r="J34" s="262">
        <f t="shared" si="14"/>
        <v>-0.014198782961460446</v>
      </c>
      <c r="K34" s="263">
        <f t="shared" si="14"/>
        <v>0.018756169792694965</v>
      </c>
      <c r="L34" s="264">
        <f t="shared" si="14"/>
        <v>0.002501250625312657</v>
      </c>
      <c r="M34" s="265">
        <f t="shared" si="14"/>
        <v>0.03682272488164124</v>
      </c>
      <c r="N34" s="263">
        <f t="shared" si="14"/>
        <v>0.032080659945004586</v>
      </c>
      <c r="O34" s="264">
        <f t="shared" si="14"/>
        <v>0.03428851334802841</v>
      </c>
      <c r="P34" s="266">
        <f t="shared" si="14"/>
        <v>0.01856205915109516</v>
      </c>
      <c r="Q34" s="229">
        <f t="shared" si="14"/>
        <v>0.025905981662057924</v>
      </c>
      <c r="R34" s="230">
        <f t="shared" si="14"/>
        <v>0.0006459568970579599</v>
      </c>
      <c r="S34" s="231">
        <f t="shared" si="15"/>
        <v>0.011926814208183029</v>
      </c>
      <c r="T34" s="232">
        <f t="shared" si="15"/>
        <v>0.008193560825139773</v>
      </c>
      <c r="U34" s="230">
        <f t="shared" si="15"/>
        <v>0.025510204081632657</v>
      </c>
      <c r="V34" s="231">
        <f t="shared" si="15"/>
        <v>0.016605531872707444</v>
      </c>
      <c r="W34" s="231">
        <f t="shared" si="15"/>
        <v>0.014577095545340809</v>
      </c>
    </row>
    <row r="35" spans="1:23" ht="23.25" customHeight="1">
      <c r="A35" s="1003" t="s">
        <v>3</v>
      </c>
      <c r="B35" s="1004"/>
      <c r="C35" s="194">
        <f t="shared" si="14"/>
        <v>0.006085192697768763</v>
      </c>
      <c r="D35" s="221">
        <f t="shared" si="14"/>
        <v>0.1784130113356333</v>
      </c>
      <c r="E35" s="222">
        <f t="shared" si="14"/>
        <v>0.0935935935935936</v>
      </c>
      <c r="F35" s="223">
        <f t="shared" si="14"/>
        <v>0.051546391752577324</v>
      </c>
      <c r="G35" s="221">
        <f t="shared" si="14"/>
        <v>0.08804402201100552</v>
      </c>
      <c r="H35" s="194">
        <f t="shared" si="14"/>
        <v>0.07006854531607005</v>
      </c>
      <c r="I35" s="194">
        <f t="shared" si="14"/>
        <v>0.08191556395715187</v>
      </c>
      <c r="J35" s="262">
        <f t="shared" si="14"/>
        <v>0.006085192697768763</v>
      </c>
      <c r="K35" s="263">
        <f t="shared" si="14"/>
        <v>0.07798617966436328</v>
      </c>
      <c r="L35" s="264">
        <f t="shared" si="14"/>
        <v>0.04252126063031516</v>
      </c>
      <c r="M35" s="265">
        <f t="shared" si="14"/>
        <v>-0.015781167806417674</v>
      </c>
      <c r="N35" s="263">
        <f t="shared" si="14"/>
        <v>0.16956920256645283</v>
      </c>
      <c r="O35" s="264">
        <f t="shared" si="14"/>
        <v>0.08327210384521186</v>
      </c>
      <c r="P35" s="266">
        <f t="shared" si="14"/>
        <v>0.06311100111372354</v>
      </c>
      <c r="Q35" s="229">
        <f t="shared" si="14"/>
        <v>-0.049919953427448704</v>
      </c>
      <c r="R35" s="230">
        <f t="shared" si="14"/>
        <v>0.09149098596511833</v>
      </c>
      <c r="S35" s="231">
        <f t="shared" si="15"/>
        <v>0.028338370543693737</v>
      </c>
      <c r="T35" s="233">
        <f t="shared" si="15"/>
        <v>0.19225949489107386</v>
      </c>
      <c r="U35" s="230">
        <f t="shared" si="15"/>
        <v>0.2806122448979592</v>
      </c>
      <c r="V35" s="231">
        <f t="shared" si="15"/>
        <v>0.2351789431942104</v>
      </c>
      <c r="W35" s="231">
        <f t="shared" si="15"/>
        <v>0.1456444425701795</v>
      </c>
    </row>
    <row r="36" spans="1:23" ht="23.25" customHeight="1">
      <c r="A36" s="1003" t="s">
        <v>4</v>
      </c>
      <c r="B36" s="1004"/>
      <c r="C36" s="194">
        <f t="shared" si="14"/>
        <v>0.11764705882352941</v>
      </c>
      <c r="D36" s="221">
        <f t="shared" si="14"/>
        <v>0.0335140463282405</v>
      </c>
      <c r="E36" s="222">
        <f t="shared" si="14"/>
        <v>0.07507507507507508</v>
      </c>
      <c r="F36" s="223">
        <f t="shared" si="14"/>
        <v>0.13402061855670105</v>
      </c>
      <c r="G36" s="221">
        <f t="shared" si="14"/>
        <v>0.12006003001500751</v>
      </c>
      <c r="H36" s="194">
        <f t="shared" si="14"/>
        <v>0.12693577050012692</v>
      </c>
      <c r="I36" s="194">
        <f t="shared" si="14"/>
        <v>0.10081915563957153</v>
      </c>
      <c r="J36" s="262">
        <f t="shared" si="14"/>
        <v>0.11764705882352941</v>
      </c>
      <c r="K36" s="263">
        <f t="shared" si="14"/>
        <v>0.10266535044422508</v>
      </c>
      <c r="L36" s="264">
        <f t="shared" si="14"/>
        <v>0.11005502751375687</v>
      </c>
      <c r="M36" s="265">
        <f t="shared" si="14"/>
        <v>0.14729089952656496</v>
      </c>
      <c r="N36" s="263">
        <f t="shared" si="14"/>
        <v>0.06874427131072412</v>
      </c>
      <c r="O36" s="264">
        <f t="shared" si="14"/>
        <v>0.1053147195689444</v>
      </c>
      <c r="P36" s="266">
        <f t="shared" si="14"/>
        <v>0.10765994307635192</v>
      </c>
      <c r="Q36" s="229">
        <f t="shared" si="14"/>
        <v>0.1395721146849076</v>
      </c>
      <c r="R36" s="230">
        <f t="shared" si="14"/>
        <v>0.11122203300252512</v>
      </c>
      <c r="S36" s="231">
        <f aca="true" t="shared" si="16" ref="S36:W37">S10/S$27</f>
        <v>0.12388287673458777</v>
      </c>
      <c r="T36" s="234">
        <f t="shared" si="16"/>
        <v>0.1420377867746289</v>
      </c>
      <c r="U36" s="230">
        <f t="shared" si="16"/>
        <v>0.020408163265306124</v>
      </c>
      <c r="V36" s="231">
        <f t="shared" si="16"/>
        <v>0.08295330623574898</v>
      </c>
      <c r="W36" s="231">
        <f t="shared" si="16"/>
        <v>0.10063397011484558</v>
      </c>
    </row>
    <row r="37" spans="1:23" ht="23.25" customHeight="1" thickBot="1">
      <c r="A37" s="1022" t="s">
        <v>28</v>
      </c>
      <c r="B37" s="1023"/>
      <c r="C37" s="311">
        <f t="shared" si="14"/>
        <v>0.027383367139959435</v>
      </c>
      <c r="D37" s="308">
        <f t="shared" si="14"/>
        <v>0.07195662888122227</v>
      </c>
      <c r="E37" s="309">
        <f t="shared" si="14"/>
        <v>0.050050050050050046</v>
      </c>
      <c r="F37" s="310">
        <f t="shared" si="14"/>
        <v>0.02061855670103093</v>
      </c>
      <c r="G37" s="308">
        <f t="shared" si="14"/>
        <v>0.03501750875437719</v>
      </c>
      <c r="H37" s="311">
        <f t="shared" si="14"/>
        <v>0.02792586951002792</v>
      </c>
      <c r="I37" s="311">
        <f t="shared" si="14"/>
        <v>0.039067422810333964</v>
      </c>
      <c r="J37" s="342">
        <f t="shared" si="14"/>
        <v>0.027383367139959435</v>
      </c>
      <c r="K37" s="343">
        <f t="shared" si="14"/>
        <v>0.03652517275419546</v>
      </c>
      <c r="L37" s="344">
        <f t="shared" si="14"/>
        <v>0.032016008004002</v>
      </c>
      <c r="M37" s="345">
        <f t="shared" si="14"/>
        <v>0.042609153077327724</v>
      </c>
      <c r="N37" s="343">
        <f t="shared" si="14"/>
        <v>0.05591200733272228</v>
      </c>
      <c r="O37" s="344">
        <f t="shared" si="14"/>
        <v>0.0497183443546412</v>
      </c>
      <c r="P37" s="346">
        <f t="shared" si="14"/>
        <v>0.040960277193416654</v>
      </c>
      <c r="Q37" s="333">
        <f t="shared" si="14"/>
        <v>-0.004366176684616504</v>
      </c>
      <c r="R37" s="334">
        <f t="shared" si="14"/>
        <v>0.11392330729931294</v>
      </c>
      <c r="S37" s="335">
        <f t="shared" si="16"/>
        <v>0.06109648695200025</v>
      </c>
      <c r="T37" s="336">
        <f t="shared" si="16"/>
        <v>0.048197416618469255</v>
      </c>
      <c r="U37" s="334">
        <f t="shared" si="16"/>
        <v>0.045918367346938785</v>
      </c>
      <c r="V37" s="335">
        <f t="shared" si="16"/>
        <v>0.047090314265886786</v>
      </c>
      <c r="W37" s="335">
        <f t="shared" si="16"/>
        <v>0.0534165506965237</v>
      </c>
    </row>
    <row r="38" spans="1:8" s="144" customFormat="1" ht="20.25" customHeight="1">
      <c r="A38" s="662" t="s">
        <v>199</v>
      </c>
      <c r="B38" s="661"/>
      <c r="C38" s="661"/>
      <c r="D38" s="661"/>
      <c r="E38" s="661"/>
      <c r="F38" s="661"/>
      <c r="G38" s="661"/>
      <c r="H38" s="661"/>
    </row>
  </sheetData>
  <mergeCells count="47">
    <mergeCell ref="C2:I2"/>
    <mergeCell ref="J2:P2"/>
    <mergeCell ref="Q2:W2"/>
    <mergeCell ref="A3:B3"/>
    <mergeCell ref="C3:I3"/>
    <mergeCell ref="J3:P3"/>
    <mergeCell ref="Q3:W3"/>
    <mergeCell ref="Q4:W4"/>
    <mergeCell ref="A5:B5"/>
    <mergeCell ref="A6:B6"/>
    <mergeCell ref="A7:B7"/>
    <mergeCell ref="A4:B4"/>
    <mergeCell ref="A8:B8"/>
    <mergeCell ref="A9:B9"/>
    <mergeCell ref="A10:B10"/>
    <mergeCell ref="A11:B11"/>
    <mergeCell ref="Q15:W15"/>
    <mergeCell ref="H16:I16"/>
    <mergeCell ref="J16:P16"/>
    <mergeCell ref="Q16:W16"/>
    <mergeCell ref="H19:I19"/>
    <mergeCell ref="H20:I20"/>
    <mergeCell ref="A13:B13"/>
    <mergeCell ref="J15:P15"/>
    <mergeCell ref="J28:P28"/>
    <mergeCell ref="Q28:W28"/>
    <mergeCell ref="A29:B29"/>
    <mergeCell ref="C29:I29"/>
    <mergeCell ref="J29:P29"/>
    <mergeCell ref="Q29:W29"/>
    <mergeCell ref="A35:B35"/>
    <mergeCell ref="A36:B36"/>
    <mergeCell ref="A37:B37"/>
    <mergeCell ref="Q30:W30"/>
    <mergeCell ref="A31:B31"/>
    <mergeCell ref="A32:B32"/>
    <mergeCell ref="A33:B33"/>
    <mergeCell ref="A12:B12"/>
    <mergeCell ref="H24:I24"/>
    <mergeCell ref="A34:B34"/>
    <mergeCell ref="C28:I28"/>
    <mergeCell ref="H21:I21"/>
    <mergeCell ref="H22:I22"/>
    <mergeCell ref="H23:I23"/>
    <mergeCell ref="H25:I25"/>
    <mergeCell ref="H17:I17"/>
    <mergeCell ref="H18:I18"/>
  </mergeCells>
  <printOptions/>
  <pageMargins left="0.1968503937007874" right="0.2755905511811024" top="0.5905511811023623" bottom="0.1968503937007874" header="0.5118110236220472" footer="0.35433070866141736"/>
  <pageSetup horizontalDpi="600" verticalDpi="600" orientation="landscape" paperSize="9" scale="62" r:id="rId2"/>
  <headerFooter alignWithMargins="0">
    <oddFooter>&amp;C&amp;P/&amp;N&amp;R&amp;F&amp;A</oddFooter>
  </headerFooter>
  <drawing r:id="rId1"/>
</worksheet>
</file>

<file path=xl/worksheets/sheet13.xml><?xml version="1.0" encoding="utf-8"?>
<worksheet xmlns="http://schemas.openxmlformats.org/spreadsheetml/2006/main" xmlns:r="http://schemas.openxmlformats.org/officeDocument/2006/relationships">
  <dimension ref="A1:W34"/>
  <sheetViews>
    <sheetView zoomScale="75" zoomScaleNormal="75" workbookViewId="0" topLeftCell="A1">
      <selection activeCell="C13" sqref="C13"/>
    </sheetView>
  </sheetViews>
  <sheetFormatPr defaultColWidth="9.00390625" defaultRowHeight="13.5"/>
  <cols>
    <col min="1" max="23" width="10.125" style="126" customWidth="1"/>
    <col min="24" max="16384" width="9.00390625" style="126" customWidth="1"/>
  </cols>
  <sheetData>
    <row r="1" spans="1:23" s="124" customFormat="1" ht="14.25" thickBot="1">
      <c r="A1" s="123"/>
      <c r="B1" s="123"/>
      <c r="C1" s="123"/>
      <c r="D1" s="123"/>
      <c r="E1" s="123"/>
      <c r="F1" s="123"/>
      <c r="G1" s="123"/>
      <c r="H1" s="123"/>
      <c r="I1" s="123"/>
      <c r="J1" s="123"/>
      <c r="K1" s="123"/>
      <c r="L1" s="123"/>
      <c r="M1" s="123"/>
      <c r="N1" s="123"/>
      <c r="O1" s="123"/>
      <c r="P1" s="123"/>
      <c r="Q1" s="123"/>
      <c r="R1" s="123"/>
      <c r="S1" s="123"/>
      <c r="T1" s="123"/>
      <c r="U1" s="123"/>
      <c r="V1" s="123"/>
      <c r="W1" s="2" t="s">
        <v>112</v>
      </c>
    </row>
    <row r="2" spans="1:23" ht="16.5" customHeight="1">
      <c r="A2" s="22"/>
      <c r="B2" s="125"/>
      <c r="C2" s="974" t="s">
        <v>69</v>
      </c>
      <c r="D2" s="975"/>
      <c r="E2" s="975"/>
      <c r="F2" s="975"/>
      <c r="G2" s="975"/>
      <c r="H2" s="975"/>
      <c r="I2" s="976"/>
      <c r="J2" s="977" t="s">
        <v>69</v>
      </c>
      <c r="K2" s="978"/>
      <c r="L2" s="978"/>
      <c r="M2" s="978"/>
      <c r="N2" s="978"/>
      <c r="O2" s="978"/>
      <c r="P2" s="979"/>
      <c r="Q2" s="980" t="s">
        <v>73</v>
      </c>
      <c r="R2" s="981"/>
      <c r="S2" s="981"/>
      <c r="T2" s="981"/>
      <c r="U2" s="981"/>
      <c r="V2" s="981"/>
      <c r="W2" s="982"/>
    </row>
    <row r="3" spans="1:23" ht="15.75" customHeight="1">
      <c r="A3" s="1013" t="s">
        <v>162</v>
      </c>
      <c r="B3" s="1014"/>
      <c r="C3" s="983" t="s">
        <v>70</v>
      </c>
      <c r="D3" s="984"/>
      <c r="E3" s="984"/>
      <c r="F3" s="984"/>
      <c r="G3" s="984"/>
      <c r="H3" s="984"/>
      <c r="I3" s="985"/>
      <c r="J3" s="986" t="s">
        <v>72</v>
      </c>
      <c r="K3" s="987"/>
      <c r="L3" s="987"/>
      <c r="M3" s="987"/>
      <c r="N3" s="987"/>
      <c r="O3" s="987"/>
      <c r="P3" s="988"/>
      <c r="Q3" s="989" t="s">
        <v>74</v>
      </c>
      <c r="R3" s="973"/>
      <c r="S3" s="973"/>
      <c r="T3" s="973"/>
      <c r="U3" s="973"/>
      <c r="V3" s="973"/>
      <c r="W3" s="971"/>
    </row>
    <row r="4" spans="1:23" ht="9.75" customHeight="1" thickBot="1">
      <c r="A4" s="127"/>
      <c r="B4" s="128"/>
      <c r="C4" s="20"/>
      <c r="D4" s="21"/>
      <c r="E4" s="19"/>
      <c r="F4" s="21"/>
      <c r="G4" s="21"/>
      <c r="H4" s="19"/>
      <c r="I4" s="53"/>
      <c r="J4" s="399"/>
      <c r="K4" s="400"/>
      <c r="L4" s="293"/>
      <c r="M4" s="400"/>
      <c r="N4" s="400"/>
      <c r="O4" s="293"/>
      <c r="P4" s="401"/>
      <c r="Q4" s="967"/>
      <c r="R4" s="957"/>
      <c r="S4" s="968"/>
      <c r="T4" s="957"/>
      <c r="U4" s="957"/>
      <c r="V4" s="968"/>
      <c r="W4" s="969"/>
    </row>
    <row r="5" spans="1:23" ht="21" customHeight="1" thickBot="1">
      <c r="A5" s="1007"/>
      <c r="B5" s="1008"/>
      <c r="C5" s="436" t="s">
        <v>126</v>
      </c>
      <c r="D5" s="503" t="s">
        <v>127</v>
      </c>
      <c r="E5" s="437" t="s">
        <v>128</v>
      </c>
      <c r="F5" s="436" t="s">
        <v>129</v>
      </c>
      <c r="G5" s="503" t="s">
        <v>130</v>
      </c>
      <c r="H5" s="437" t="s">
        <v>131</v>
      </c>
      <c r="I5" s="437" t="s">
        <v>132</v>
      </c>
      <c r="J5" s="504" t="s">
        <v>75</v>
      </c>
      <c r="K5" s="505" t="s">
        <v>133</v>
      </c>
      <c r="L5" s="438" t="s">
        <v>134</v>
      </c>
      <c r="M5" s="506" t="s">
        <v>76</v>
      </c>
      <c r="N5" s="505" t="s">
        <v>77</v>
      </c>
      <c r="O5" s="438" t="s">
        <v>78</v>
      </c>
      <c r="P5" s="438" t="s">
        <v>79</v>
      </c>
      <c r="Q5" s="507" t="s">
        <v>75</v>
      </c>
      <c r="R5" s="508" t="s">
        <v>80</v>
      </c>
      <c r="S5" s="439" t="s">
        <v>81</v>
      </c>
      <c r="T5" s="509" t="s">
        <v>135</v>
      </c>
      <c r="U5" s="508" t="s">
        <v>136</v>
      </c>
      <c r="V5" s="439" t="s">
        <v>137</v>
      </c>
      <c r="W5" s="439" t="s">
        <v>138</v>
      </c>
    </row>
    <row r="6" spans="1:23" ht="23.25" customHeight="1" thickTop="1">
      <c r="A6" s="1009" t="s">
        <v>5</v>
      </c>
      <c r="B6" s="1010"/>
      <c r="C6" s="567">
        <f>IAB!C18</f>
        <v>3.37</v>
      </c>
      <c r="D6" s="756">
        <f>IAB!D18</f>
        <v>4.55</v>
      </c>
      <c r="E6" s="757">
        <f>IAB!E18</f>
        <v>7.92</v>
      </c>
      <c r="F6" s="758">
        <f>IAB!F18</f>
        <v>4.3</v>
      </c>
      <c r="G6" s="756">
        <f>IAB!G18</f>
        <v>3.9799999999999995</v>
      </c>
      <c r="H6" s="759">
        <f>IAB!H18</f>
        <v>8.28</v>
      </c>
      <c r="I6" s="567">
        <f>IAB!I18</f>
        <v>16.2</v>
      </c>
      <c r="J6" s="572">
        <f>IAB!J18</f>
        <v>3.37</v>
      </c>
      <c r="K6" s="573">
        <f>IAB!K18</f>
        <v>3.9299999999999997</v>
      </c>
      <c r="L6" s="574">
        <f>IAB!L18</f>
        <v>7.3</v>
      </c>
      <c r="M6" s="575">
        <f>IAB!M18</f>
        <v>4.25</v>
      </c>
      <c r="N6" s="573">
        <f>IAB!N18</f>
        <v>4.35</v>
      </c>
      <c r="O6" s="574">
        <f>IAB!O18</f>
        <v>8.6</v>
      </c>
      <c r="P6" s="576">
        <f>IAB!P18</f>
        <v>15.9</v>
      </c>
      <c r="Q6" s="577"/>
      <c r="R6" s="578"/>
      <c r="S6" s="775">
        <f>IAB!S18</f>
        <v>6.4</v>
      </c>
      <c r="T6" s="580"/>
      <c r="U6" s="578"/>
      <c r="V6" s="775">
        <f>IAB!V18</f>
        <v>8.1</v>
      </c>
      <c r="W6" s="775">
        <f>IAB!W18</f>
        <v>14.5</v>
      </c>
    </row>
    <row r="7" spans="1:23" ht="23.25" customHeight="1">
      <c r="A7" s="1003" t="s">
        <v>1</v>
      </c>
      <c r="B7" s="1004"/>
      <c r="C7" s="567">
        <f>ECB!C18</f>
        <v>1.73</v>
      </c>
      <c r="D7" s="760">
        <f>ECB!D18</f>
        <v>2.0300000000000002</v>
      </c>
      <c r="E7" s="761">
        <f>ECB!E18</f>
        <v>3.7600000000000002</v>
      </c>
      <c r="F7" s="762">
        <f>ECB!F18</f>
        <v>2.2</v>
      </c>
      <c r="G7" s="760">
        <f>ECB!G18</f>
        <v>1.94</v>
      </c>
      <c r="H7" s="761">
        <f>ECB!H18</f>
        <v>4.140000000000001</v>
      </c>
      <c r="I7" s="567">
        <f>ECB!I18</f>
        <v>7.9</v>
      </c>
      <c r="J7" s="776">
        <f>ECB!J18</f>
        <v>1.73</v>
      </c>
      <c r="K7" s="777">
        <f>ECB!K18</f>
        <v>2.07</v>
      </c>
      <c r="L7" s="778">
        <f>ECB!L18</f>
        <v>3.8</v>
      </c>
      <c r="M7" s="779">
        <f>ECB!M18</f>
        <v>2.15</v>
      </c>
      <c r="N7" s="777">
        <f>ECB!N18</f>
        <v>2.35</v>
      </c>
      <c r="O7" s="778">
        <f>ECB!O18</f>
        <v>4.5</v>
      </c>
      <c r="P7" s="776">
        <f>ECB!P18</f>
        <v>8.3</v>
      </c>
      <c r="Q7" s="768"/>
      <c r="R7" s="633"/>
      <c r="S7" s="634">
        <f>ECB!S18</f>
        <v>3.2</v>
      </c>
      <c r="T7" s="608"/>
      <c r="U7" s="633"/>
      <c r="V7" s="634">
        <f>ECB!V18</f>
        <v>3.5</v>
      </c>
      <c r="W7" s="634">
        <f>ECB!W18</f>
        <v>6.7</v>
      </c>
    </row>
    <row r="8" spans="1:23" ht="23.25" customHeight="1">
      <c r="A8" s="1003" t="s">
        <v>2</v>
      </c>
      <c r="B8" s="1004"/>
      <c r="C8" s="567">
        <f>AEC!C18</f>
        <v>1.58</v>
      </c>
      <c r="D8" s="760">
        <f>AEC!D18</f>
        <v>1.46</v>
      </c>
      <c r="E8" s="761">
        <f>AEC!E18</f>
        <v>3.04</v>
      </c>
      <c r="F8" s="762">
        <f>AEC!F18</f>
        <v>1.7</v>
      </c>
      <c r="G8" s="760">
        <f>AEC!G18</f>
        <v>1.56</v>
      </c>
      <c r="H8" s="761">
        <f>AEC!H18</f>
        <v>3.26</v>
      </c>
      <c r="I8" s="567">
        <f>AEC!I18</f>
        <v>6.3</v>
      </c>
      <c r="J8" s="776">
        <f>AEC!J18</f>
        <v>1.58</v>
      </c>
      <c r="K8" s="777">
        <f>AEC!K18</f>
        <v>1.42</v>
      </c>
      <c r="L8" s="778">
        <f>AEC!L18</f>
        <v>3</v>
      </c>
      <c r="M8" s="779">
        <f>AEC!M18</f>
        <v>1.65</v>
      </c>
      <c r="N8" s="777">
        <f>AEC!N18</f>
        <v>1.45</v>
      </c>
      <c r="O8" s="778">
        <f>AEC!O18</f>
        <v>3.1</v>
      </c>
      <c r="P8" s="776">
        <f>AEC!P18</f>
        <v>6.1</v>
      </c>
      <c r="Q8" s="603"/>
      <c r="R8" s="604"/>
      <c r="S8" s="634">
        <f>AEC!S18</f>
        <v>2.6</v>
      </c>
      <c r="T8" s="606"/>
      <c r="U8" s="604"/>
      <c r="V8" s="634">
        <f>AEC!V18</f>
        <v>2.6</v>
      </c>
      <c r="W8" s="634">
        <f>AEC!W18</f>
        <v>5.2</v>
      </c>
    </row>
    <row r="9" spans="1:23" ht="23.25" customHeight="1">
      <c r="A9" s="1003" t="s">
        <v>3</v>
      </c>
      <c r="B9" s="1004"/>
      <c r="C9" s="567">
        <f>SSB!C18</f>
        <v>1.1099999999999999</v>
      </c>
      <c r="D9" s="760">
        <f>SSB!D18</f>
        <v>2.4899999999999998</v>
      </c>
      <c r="E9" s="761">
        <f>SSB!E18</f>
        <v>3.5999999999999996</v>
      </c>
      <c r="F9" s="762">
        <f>SSB!F18</f>
        <v>0.9</v>
      </c>
      <c r="G9" s="760">
        <f>SSB!G18</f>
        <v>1.47</v>
      </c>
      <c r="H9" s="761">
        <f>SSB!H18</f>
        <v>2.37</v>
      </c>
      <c r="I9" s="567">
        <f>SSB!I18</f>
        <v>5.97</v>
      </c>
      <c r="J9" s="776">
        <f>SSB!J18</f>
        <v>1.1099999999999999</v>
      </c>
      <c r="K9" s="777">
        <f>SSB!K18</f>
        <v>1.7899999999999998</v>
      </c>
      <c r="L9" s="778">
        <f>SSB!L18</f>
        <v>2.9</v>
      </c>
      <c r="M9" s="779">
        <f>SSB!M18</f>
        <v>0.65</v>
      </c>
      <c r="N9" s="777">
        <f>SSB!N18</f>
        <v>0.95</v>
      </c>
      <c r="O9" s="778">
        <f>SSB!O18</f>
        <v>1.6</v>
      </c>
      <c r="P9" s="776">
        <f>SSB!P18</f>
        <v>4.5</v>
      </c>
      <c r="Q9" s="603"/>
      <c r="R9" s="604"/>
      <c r="S9" s="634">
        <f>SSB!S18</f>
        <v>2.6</v>
      </c>
      <c r="T9" s="607"/>
      <c r="U9" s="604"/>
      <c r="V9" s="634">
        <f>SSB!V18</f>
        <v>5</v>
      </c>
      <c r="W9" s="634">
        <f>SSB!W18</f>
        <v>7.6</v>
      </c>
    </row>
    <row r="10" spans="1:23" ht="23.25" customHeight="1">
      <c r="A10" s="1003" t="s">
        <v>4</v>
      </c>
      <c r="B10" s="1004"/>
      <c r="C10" s="567">
        <f>HCB!C18</f>
        <v>0.61</v>
      </c>
      <c r="D10" s="760">
        <f>HCB!D18</f>
        <v>0.79</v>
      </c>
      <c r="E10" s="761">
        <f>HCB!E18</f>
        <v>1.4</v>
      </c>
      <c r="F10" s="762">
        <f>HCB!F18</f>
        <v>0.7</v>
      </c>
      <c r="G10" s="760">
        <f>HCB!G18</f>
        <v>0.9</v>
      </c>
      <c r="H10" s="761">
        <f>HCB!H18</f>
        <v>1.6</v>
      </c>
      <c r="I10" s="567">
        <f>HCB!I18</f>
        <v>3</v>
      </c>
      <c r="J10" s="776">
        <f>HCB!J18</f>
        <v>0.61</v>
      </c>
      <c r="K10" s="777">
        <f>HCB!K18</f>
        <v>0.89</v>
      </c>
      <c r="L10" s="778">
        <f>HCB!L18</f>
        <v>1.5</v>
      </c>
      <c r="M10" s="779">
        <f>HCB!M18</f>
        <v>0.85</v>
      </c>
      <c r="N10" s="777">
        <f>HCB!N18</f>
        <v>0.75</v>
      </c>
      <c r="O10" s="778">
        <f>HCB!O18</f>
        <v>1.6</v>
      </c>
      <c r="P10" s="776">
        <f>HCB!P18</f>
        <v>3.1</v>
      </c>
      <c r="Q10" s="603"/>
      <c r="R10" s="604"/>
      <c r="S10" s="634">
        <f>HCB!S18</f>
        <v>1.2</v>
      </c>
      <c r="T10" s="608"/>
      <c r="U10" s="604"/>
      <c r="V10" s="634">
        <f>HCB!V18</f>
        <v>1.5</v>
      </c>
      <c r="W10" s="634">
        <f>HCB!W18</f>
        <v>2.7</v>
      </c>
    </row>
    <row r="11" spans="1:23" ht="23.25" customHeight="1" thickBot="1">
      <c r="A11" s="1005" t="s">
        <v>28</v>
      </c>
      <c r="B11" s="1006"/>
      <c r="C11" s="567">
        <f>Other!C18</f>
        <v>2.7</v>
      </c>
      <c r="D11" s="760">
        <f>Other!D18</f>
        <v>1.7399999999999998</v>
      </c>
      <c r="E11" s="761">
        <f>Other!E18</f>
        <v>4.4399999999999995</v>
      </c>
      <c r="F11" s="762">
        <f>Other!F18</f>
        <v>2.7</v>
      </c>
      <c r="G11" s="760">
        <f>Other!G18</f>
        <v>2.46</v>
      </c>
      <c r="H11" s="761">
        <f>Other!H18</f>
        <v>5.16</v>
      </c>
      <c r="I11" s="567">
        <f>Other!I18</f>
        <v>9.6</v>
      </c>
      <c r="J11" s="776">
        <f>Other!J18</f>
        <v>2.7</v>
      </c>
      <c r="K11" s="777">
        <f>Other!K18</f>
        <v>1.8</v>
      </c>
      <c r="L11" s="778">
        <f>Other!L18</f>
        <v>4.5</v>
      </c>
      <c r="M11" s="779">
        <f>Other!M18</f>
        <v>2.75</v>
      </c>
      <c r="N11" s="777">
        <f>Other!N18</f>
        <v>2.85</v>
      </c>
      <c r="O11" s="778">
        <f>Other!O18</f>
        <v>5.6</v>
      </c>
      <c r="P11" s="776">
        <f>Other!P18</f>
        <v>10.1</v>
      </c>
      <c r="Q11" s="591"/>
      <c r="R11" s="592"/>
      <c r="S11" s="780">
        <f>Other!S18</f>
        <v>4.5</v>
      </c>
      <c r="T11" s="594"/>
      <c r="U11" s="592"/>
      <c r="V11" s="780">
        <f>Other!V18</f>
        <v>5.3</v>
      </c>
      <c r="W11" s="780">
        <f>Other!W18</f>
        <v>9.8</v>
      </c>
    </row>
    <row r="12" spans="1:23" ht="23.25" customHeight="1" thickBot="1" thickTop="1">
      <c r="A12" s="1001" t="s">
        <v>51</v>
      </c>
      <c r="B12" s="1002"/>
      <c r="C12" s="770">
        <f>SUM(C6:C11)</f>
        <v>11.099999999999998</v>
      </c>
      <c r="D12" s="771">
        <f aca="true" t="shared" si="0" ref="D12:W12">SUM(D6:D11)</f>
        <v>13.06</v>
      </c>
      <c r="E12" s="772">
        <f t="shared" si="0"/>
        <v>24.159999999999997</v>
      </c>
      <c r="F12" s="773">
        <f t="shared" si="0"/>
        <v>12.5</v>
      </c>
      <c r="G12" s="771">
        <f t="shared" si="0"/>
        <v>12.310000000000002</v>
      </c>
      <c r="H12" s="770">
        <f t="shared" si="0"/>
        <v>24.810000000000002</v>
      </c>
      <c r="I12" s="772">
        <f t="shared" si="0"/>
        <v>48.970000000000006</v>
      </c>
      <c r="J12" s="781">
        <f t="shared" si="0"/>
        <v>11.099999999999998</v>
      </c>
      <c r="K12" s="782">
        <f t="shared" si="0"/>
        <v>11.9</v>
      </c>
      <c r="L12" s="783">
        <f t="shared" si="0"/>
        <v>23</v>
      </c>
      <c r="M12" s="784">
        <f t="shared" si="0"/>
        <v>12.3</v>
      </c>
      <c r="N12" s="782">
        <f t="shared" si="0"/>
        <v>12.699999999999998</v>
      </c>
      <c r="O12" s="783">
        <f t="shared" si="0"/>
        <v>25</v>
      </c>
      <c r="P12" s="785">
        <f t="shared" si="0"/>
        <v>48.00000000000001</v>
      </c>
      <c r="Q12" s="629"/>
      <c r="R12" s="630"/>
      <c r="S12" s="774">
        <f t="shared" si="0"/>
        <v>20.5</v>
      </c>
      <c r="T12" s="632"/>
      <c r="U12" s="630"/>
      <c r="V12" s="774">
        <f t="shared" si="0"/>
        <v>26</v>
      </c>
      <c r="W12" s="774">
        <f t="shared" si="0"/>
        <v>46.5</v>
      </c>
    </row>
    <row r="13" spans="3:23" ht="42" customHeight="1" thickBot="1">
      <c r="C13" s="397"/>
      <c r="J13" s="413"/>
      <c r="K13" s="413"/>
      <c r="L13" s="413"/>
      <c r="M13" s="413"/>
      <c r="N13" s="413"/>
      <c r="O13" s="413"/>
      <c r="P13" s="413"/>
      <c r="Q13" s="413"/>
      <c r="R13" s="413"/>
      <c r="S13" s="413"/>
      <c r="T13" s="413"/>
      <c r="U13" s="413"/>
      <c r="V13" s="413"/>
      <c r="W13" s="515" t="s">
        <v>139</v>
      </c>
    </row>
    <row r="14" spans="8:23" ht="23.25" customHeight="1">
      <c r="H14" s="147"/>
      <c r="I14" s="148"/>
      <c r="J14" s="962" t="s">
        <v>108</v>
      </c>
      <c r="K14" s="963"/>
      <c r="L14" s="963"/>
      <c r="M14" s="963"/>
      <c r="N14" s="963"/>
      <c r="O14" s="963"/>
      <c r="P14" s="964"/>
      <c r="Q14" s="970" t="s">
        <v>110</v>
      </c>
      <c r="R14" s="970"/>
      <c r="S14" s="970"/>
      <c r="T14" s="970"/>
      <c r="U14" s="970"/>
      <c r="V14" s="970"/>
      <c r="W14" s="971"/>
    </row>
    <row r="15" spans="8:23" ht="23.25" customHeight="1" thickBot="1">
      <c r="H15" s="1013" t="str">
        <f>A3</f>
        <v>R&amp;D Expenses</v>
      </c>
      <c r="I15" s="1015"/>
      <c r="J15" s="965" t="s">
        <v>109</v>
      </c>
      <c r="K15" s="966"/>
      <c r="L15" s="963"/>
      <c r="M15" s="966"/>
      <c r="N15" s="966"/>
      <c r="O15" s="963"/>
      <c r="P15" s="964"/>
      <c r="Q15" s="972" t="s">
        <v>111</v>
      </c>
      <c r="R15" s="972"/>
      <c r="S15" s="973"/>
      <c r="T15" s="972"/>
      <c r="U15" s="972"/>
      <c r="V15" s="973"/>
      <c r="W15" s="971"/>
    </row>
    <row r="16" spans="8:23" ht="23.25" customHeight="1" thickBot="1">
      <c r="H16" s="1020" t="s">
        <v>168</v>
      </c>
      <c r="I16" s="1021"/>
      <c r="J16" s="514" t="s">
        <v>101</v>
      </c>
      <c r="K16" s="505" t="s">
        <v>102</v>
      </c>
      <c r="L16" s="438" t="s">
        <v>103</v>
      </c>
      <c r="M16" s="506" t="s">
        <v>104</v>
      </c>
      <c r="N16" s="505" t="s">
        <v>105</v>
      </c>
      <c r="O16" s="438" t="s">
        <v>106</v>
      </c>
      <c r="P16" s="438" t="s">
        <v>107</v>
      </c>
      <c r="Q16" s="507" t="s">
        <v>94</v>
      </c>
      <c r="R16" s="508" t="s">
        <v>95</v>
      </c>
      <c r="S16" s="439" t="s">
        <v>96</v>
      </c>
      <c r="T16" s="509" t="s">
        <v>97</v>
      </c>
      <c r="U16" s="508" t="s">
        <v>98</v>
      </c>
      <c r="V16" s="439" t="s">
        <v>99</v>
      </c>
      <c r="W16" s="439" t="s">
        <v>100</v>
      </c>
    </row>
    <row r="17" spans="8:23" ht="23.25" customHeight="1" thickTop="1">
      <c r="H17" s="1009" t="s">
        <v>5</v>
      </c>
      <c r="I17" s="1010"/>
      <c r="J17" s="149">
        <f aca="true" t="shared" si="1" ref="J17:J23">C6/J6</f>
        <v>1</v>
      </c>
      <c r="K17" s="150">
        <f aca="true" t="shared" si="2" ref="K17:P23">D6/K6</f>
        <v>1.1577608142493638</v>
      </c>
      <c r="L17" s="151">
        <f t="shared" si="2"/>
        <v>1.084931506849315</v>
      </c>
      <c r="M17" s="152">
        <f t="shared" si="2"/>
        <v>1.011764705882353</v>
      </c>
      <c r="N17" s="150">
        <f t="shared" si="2"/>
        <v>0.9149425287356322</v>
      </c>
      <c r="O17" s="151">
        <f t="shared" si="2"/>
        <v>0.9627906976744186</v>
      </c>
      <c r="P17" s="151">
        <f t="shared" si="2"/>
        <v>1.0188679245283019</v>
      </c>
      <c r="Q17" s="153"/>
      <c r="R17" s="154"/>
      <c r="S17" s="155">
        <f aca="true" t="shared" si="3" ref="S17:S23">E6/S6</f>
        <v>1.2374999999999998</v>
      </c>
      <c r="T17" s="153"/>
      <c r="U17" s="154"/>
      <c r="V17" s="155">
        <f aca="true" t="shared" si="4" ref="V17:W23">H6/V6</f>
        <v>1.0222222222222221</v>
      </c>
      <c r="W17" s="155">
        <f t="shared" si="4"/>
        <v>1.1172413793103448</v>
      </c>
    </row>
    <row r="18" spans="8:23" ht="23.25" customHeight="1">
      <c r="H18" s="1003" t="s">
        <v>1</v>
      </c>
      <c r="I18" s="1004"/>
      <c r="J18" s="163">
        <f t="shared" si="1"/>
        <v>1</v>
      </c>
      <c r="K18" s="164">
        <f t="shared" si="2"/>
        <v>0.9806763285024157</v>
      </c>
      <c r="L18" s="165">
        <f t="shared" si="2"/>
        <v>0.9894736842105264</v>
      </c>
      <c r="M18" s="166">
        <f t="shared" si="2"/>
        <v>1.0232558139534884</v>
      </c>
      <c r="N18" s="164">
        <f t="shared" si="2"/>
        <v>0.825531914893617</v>
      </c>
      <c r="O18" s="165">
        <f t="shared" si="2"/>
        <v>0.9200000000000002</v>
      </c>
      <c r="P18" s="165">
        <f t="shared" si="2"/>
        <v>0.9518072289156626</v>
      </c>
      <c r="Q18" s="167"/>
      <c r="R18" s="168"/>
      <c r="S18" s="169">
        <f t="shared" si="3"/>
        <v>1.175</v>
      </c>
      <c r="T18" s="167"/>
      <c r="U18" s="168"/>
      <c r="V18" s="169">
        <f t="shared" si="4"/>
        <v>1.182857142857143</v>
      </c>
      <c r="W18" s="169">
        <f t="shared" si="4"/>
        <v>1.1791044776119404</v>
      </c>
    </row>
    <row r="19" spans="8:23" ht="23.25" customHeight="1">
      <c r="H19" s="1003" t="s">
        <v>2</v>
      </c>
      <c r="I19" s="1004"/>
      <c r="J19" s="163">
        <f t="shared" si="1"/>
        <v>1</v>
      </c>
      <c r="K19" s="164">
        <f t="shared" si="2"/>
        <v>1.028169014084507</v>
      </c>
      <c r="L19" s="165">
        <f t="shared" si="2"/>
        <v>1.0133333333333334</v>
      </c>
      <c r="M19" s="166">
        <f t="shared" si="2"/>
        <v>1.0303030303030303</v>
      </c>
      <c r="N19" s="164">
        <f t="shared" si="2"/>
        <v>1.0758620689655174</v>
      </c>
      <c r="O19" s="165">
        <f t="shared" si="2"/>
        <v>1.0516129032258064</v>
      </c>
      <c r="P19" s="165">
        <f t="shared" si="2"/>
        <v>1.0327868852459017</v>
      </c>
      <c r="Q19" s="167"/>
      <c r="R19" s="168"/>
      <c r="S19" s="169">
        <f t="shared" si="3"/>
        <v>1.1692307692307693</v>
      </c>
      <c r="T19" s="170"/>
      <c r="U19" s="168"/>
      <c r="V19" s="169">
        <f t="shared" si="4"/>
        <v>1.2538461538461536</v>
      </c>
      <c r="W19" s="169">
        <f t="shared" si="4"/>
        <v>1.2115384615384615</v>
      </c>
    </row>
    <row r="20" spans="8:23" ht="23.25" customHeight="1">
      <c r="H20" s="1003" t="s">
        <v>3</v>
      </c>
      <c r="I20" s="1004"/>
      <c r="J20" s="163">
        <f t="shared" si="1"/>
        <v>1</v>
      </c>
      <c r="K20" s="164">
        <f t="shared" si="2"/>
        <v>1.3910614525139664</v>
      </c>
      <c r="L20" s="165">
        <f t="shared" si="2"/>
        <v>1.2413793103448274</v>
      </c>
      <c r="M20" s="166">
        <f t="shared" si="2"/>
        <v>1.3846153846153846</v>
      </c>
      <c r="N20" s="164">
        <f t="shared" si="2"/>
        <v>1.5473684210526317</v>
      </c>
      <c r="O20" s="165">
        <f t="shared" si="2"/>
        <v>1.48125</v>
      </c>
      <c r="P20" s="165">
        <f t="shared" si="2"/>
        <v>1.3266666666666667</v>
      </c>
      <c r="Q20" s="167"/>
      <c r="R20" s="168"/>
      <c r="S20" s="169">
        <f t="shared" si="3"/>
        <v>1.3846153846153844</v>
      </c>
      <c r="T20" s="35"/>
      <c r="U20" s="168"/>
      <c r="V20" s="169">
        <f t="shared" si="4"/>
        <v>0.47400000000000003</v>
      </c>
      <c r="W20" s="169">
        <f t="shared" si="4"/>
        <v>0.7855263157894737</v>
      </c>
    </row>
    <row r="21" spans="8:23" ht="23.25" customHeight="1">
      <c r="H21" s="1003" t="s">
        <v>4</v>
      </c>
      <c r="I21" s="1004"/>
      <c r="J21" s="163">
        <f t="shared" si="1"/>
        <v>1</v>
      </c>
      <c r="K21" s="164">
        <f t="shared" si="2"/>
        <v>0.8876404494382023</v>
      </c>
      <c r="L21" s="165">
        <f t="shared" si="2"/>
        <v>0.9333333333333332</v>
      </c>
      <c r="M21" s="166">
        <f t="shared" si="2"/>
        <v>0.8235294117647058</v>
      </c>
      <c r="N21" s="164">
        <f t="shared" si="2"/>
        <v>1.2</v>
      </c>
      <c r="O21" s="165">
        <f t="shared" si="2"/>
        <v>1</v>
      </c>
      <c r="P21" s="165">
        <f t="shared" si="2"/>
        <v>0.9677419354838709</v>
      </c>
      <c r="Q21" s="167"/>
      <c r="R21" s="168"/>
      <c r="S21" s="169">
        <f t="shared" si="3"/>
        <v>1.1666666666666667</v>
      </c>
      <c r="T21" s="167"/>
      <c r="U21" s="168"/>
      <c r="V21" s="169">
        <f t="shared" si="4"/>
        <v>1.0666666666666667</v>
      </c>
      <c r="W21" s="169">
        <f t="shared" si="4"/>
        <v>1.111111111111111</v>
      </c>
    </row>
    <row r="22" spans="8:23" ht="23.25" customHeight="1" thickBot="1">
      <c r="H22" s="1005" t="s">
        <v>28</v>
      </c>
      <c r="I22" s="1006"/>
      <c r="J22" s="171">
        <f t="shared" si="1"/>
        <v>1</v>
      </c>
      <c r="K22" s="172">
        <f t="shared" si="2"/>
        <v>0.9666666666666666</v>
      </c>
      <c r="L22" s="173">
        <f t="shared" si="2"/>
        <v>0.9866666666666666</v>
      </c>
      <c r="M22" s="174">
        <f t="shared" si="2"/>
        <v>0.9818181818181819</v>
      </c>
      <c r="N22" s="172">
        <f t="shared" si="2"/>
        <v>0.863157894736842</v>
      </c>
      <c r="O22" s="173">
        <f t="shared" si="2"/>
        <v>0.9214285714285715</v>
      </c>
      <c r="P22" s="173">
        <f t="shared" si="2"/>
        <v>0.9504950495049505</v>
      </c>
      <c r="Q22" s="175"/>
      <c r="R22" s="176"/>
      <c r="S22" s="177">
        <f t="shared" si="3"/>
        <v>0.9866666666666666</v>
      </c>
      <c r="T22" s="175"/>
      <c r="U22" s="176"/>
      <c r="V22" s="177">
        <f t="shared" si="4"/>
        <v>0.9735849056603774</v>
      </c>
      <c r="W22" s="177">
        <f t="shared" si="4"/>
        <v>0.9795918367346937</v>
      </c>
    </row>
    <row r="23" spans="8:23" ht="23.25" customHeight="1" thickBot="1" thickTop="1">
      <c r="H23" s="1001" t="s">
        <v>51</v>
      </c>
      <c r="I23" s="1002"/>
      <c r="J23" s="178">
        <f t="shared" si="1"/>
        <v>1</v>
      </c>
      <c r="K23" s="179">
        <f>D12/K12</f>
        <v>1.0974789915966388</v>
      </c>
      <c r="L23" s="180">
        <f>E12/L12</f>
        <v>1.0504347826086955</v>
      </c>
      <c r="M23" s="181">
        <f>F12/M12</f>
        <v>1.0162601626016259</v>
      </c>
      <c r="N23" s="179">
        <f>G12/N12</f>
        <v>0.9692913385826776</v>
      </c>
      <c r="O23" s="180">
        <f>H12/O12</f>
        <v>0.9924000000000001</v>
      </c>
      <c r="P23" s="180">
        <f t="shared" si="2"/>
        <v>1.0202083333333334</v>
      </c>
      <c r="Q23" s="182"/>
      <c r="R23" s="183"/>
      <c r="S23" s="184">
        <f t="shared" si="3"/>
        <v>1.1785365853658536</v>
      </c>
      <c r="T23" s="182"/>
      <c r="U23" s="183"/>
      <c r="V23" s="184">
        <f t="shared" si="4"/>
        <v>0.9542307692307693</v>
      </c>
      <c r="W23" s="184">
        <f t="shared" si="4"/>
        <v>1.0531182795698926</v>
      </c>
    </row>
    <row r="24" spans="8:23" ht="41.25" customHeight="1" thickBot="1">
      <c r="H24" s="143"/>
      <c r="I24" s="143"/>
      <c r="J24" s="185"/>
      <c r="K24" s="185"/>
      <c r="L24" s="185"/>
      <c r="M24" s="185"/>
      <c r="N24" s="185"/>
      <c r="O24" s="185"/>
      <c r="P24" s="185"/>
      <c r="Q24" s="15"/>
      <c r="R24" s="15"/>
      <c r="S24" s="15"/>
      <c r="T24" s="15"/>
      <c r="U24" s="15"/>
      <c r="V24" s="15"/>
      <c r="W24" s="515" t="s">
        <v>139</v>
      </c>
    </row>
    <row r="25" spans="1:23" ht="16.5" customHeight="1">
      <c r="A25" s="22"/>
      <c r="B25" s="125"/>
      <c r="C25" s="974" t="s">
        <v>148</v>
      </c>
      <c r="D25" s="975"/>
      <c r="E25" s="975"/>
      <c r="F25" s="975"/>
      <c r="G25" s="975"/>
      <c r="H25" s="975"/>
      <c r="I25" s="976"/>
      <c r="J25" s="977" t="s">
        <v>69</v>
      </c>
      <c r="K25" s="978"/>
      <c r="L25" s="978"/>
      <c r="M25" s="978"/>
      <c r="N25" s="978"/>
      <c r="O25" s="978"/>
      <c r="P25" s="979"/>
      <c r="Q25" s="980" t="s">
        <v>73</v>
      </c>
      <c r="R25" s="981"/>
      <c r="S25" s="981"/>
      <c r="T25" s="981"/>
      <c r="U25" s="981"/>
      <c r="V25" s="981"/>
      <c r="W25" s="982"/>
    </row>
    <row r="26" spans="1:23" ht="15.75" customHeight="1">
      <c r="A26" s="1013" t="str">
        <f>H15</f>
        <v>R&amp;D Expenses</v>
      </c>
      <c r="B26" s="1014"/>
      <c r="C26" s="983" t="s">
        <v>150</v>
      </c>
      <c r="D26" s="984"/>
      <c r="E26" s="984"/>
      <c r="F26" s="984"/>
      <c r="G26" s="984"/>
      <c r="H26" s="984"/>
      <c r="I26" s="985"/>
      <c r="J26" s="986" t="s">
        <v>72</v>
      </c>
      <c r="K26" s="987"/>
      <c r="L26" s="987"/>
      <c r="M26" s="987"/>
      <c r="N26" s="987"/>
      <c r="O26" s="987"/>
      <c r="P26" s="988"/>
      <c r="Q26" s="989" t="s">
        <v>154</v>
      </c>
      <c r="R26" s="973"/>
      <c r="S26" s="973"/>
      <c r="T26" s="973"/>
      <c r="U26" s="973"/>
      <c r="V26" s="973"/>
      <c r="W26" s="971"/>
    </row>
    <row r="27" spans="1:23" ht="15" customHeight="1" thickBot="1">
      <c r="A27" s="127"/>
      <c r="B27" s="128"/>
      <c r="C27" s="20"/>
      <c r="D27" s="21"/>
      <c r="E27" s="19"/>
      <c r="F27" s="21"/>
      <c r="G27" s="21"/>
      <c r="H27" s="19"/>
      <c r="I27" s="53"/>
      <c r="J27" s="399"/>
      <c r="K27" s="400"/>
      <c r="L27" s="293"/>
      <c r="M27" s="400"/>
      <c r="N27" s="400"/>
      <c r="O27" s="293"/>
      <c r="P27" s="401"/>
      <c r="Q27" s="967"/>
      <c r="R27" s="957"/>
      <c r="S27" s="968"/>
      <c r="T27" s="957"/>
      <c r="U27" s="957"/>
      <c r="V27" s="968"/>
      <c r="W27" s="969"/>
    </row>
    <row r="28" spans="1:23" ht="21" customHeight="1" thickBot="1">
      <c r="A28" s="1020" t="s">
        <v>122</v>
      </c>
      <c r="B28" s="1024"/>
      <c r="C28" s="436" t="s">
        <v>126</v>
      </c>
      <c r="D28" s="503" t="s">
        <v>127</v>
      </c>
      <c r="E28" s="437" t="s">
        <v>128</v>
      </c>
      <c r="F28" s="436" t="s">
        <v>129</v>
      </c>
      <c r="G28" s="503" t="s">
        <v>130</v>
      </c>
      <c r="H28" s="437" t="s">
        <v>131</v>
      </c>
      <c r="I28" s="437" t="s">
        <v>132</v>
      </c>
      <c r="J28" s="504" t="s">
        <v>75</v>
      </c>
      <c r="K28" s="505" t="s">
        <v>133</v>
      </c>
      <c r="L28" s="438" t="s">
        <v>134</v>
      </c>
      <c r="M28" s="506" t="s">
        <v>76</v>
      </c>
      <c r="N28" s="505" t="s">
        <v>77</v>
      </c>
      <c r="O28" s="438" t="s">
        <v>78</v>
      </c>
      <c r="P28" s="438" t="s">
        <v>79</v>
      </c>
      <c r="Q28" s="507" t="s">
        <v>75</v>
      </c>
      <c r="R28" s="508" t="s">
        <v>80</v>
      </c>
      <c r="S28" s="439" t="s">
        <v>81</v>
      </c>
      <c r="T28" s="509" t="s">
        <v>135</v>
      </c>
      <c r="U28" s="508" t="s">
        <v>136</v>
      </c>
      <c r="V28" s="439" t="s">
        <v>137</v>
      </c>
      <c r="W28" s="439" t="s">
        <v>138</v>
      </c>
    </row>
    <row r="29" spans="1:23" ht="23.25" customHeight="1" thickTop="1">
      <c r="A29" s="1009" t="s">
        <v>5</v>
      </c>
      <c r="B29" s="1010"/>
      <c r="C29" s="194">
        <f aca="true" t="shared" si="5" ref="C29:P29">C6/C$12</f>
        <v>0.30360360360360367</v>
      </c>
      <c r="D29" s="195">
        <f t="shared" si="5"/>
        <v>0.3483920367534456</v>
      </c>
      <c r="E29" s="196">
        <f t="shared" si="5"/>
        <v>0.3278145695364239</v>
      </c>
      <c r="F29" s="197">
        <f t="shared" si="5"/>
        <v>0.344</v>
      </c>
      <c r="G29" s="195">
        <f t="shared" si="5"/>
        <v>0.323314378554021</v>
      </c>
      <c r="H29" s="198">
        <f t="shared" si="5"/>
        <v>0.3337363966142684</v>
      </c>
      <c r="I29" s="194">
        <f t="shared" si="5"/>
        <v>0.33081478456197666</v>
      </c>
      <c r="J29" s="252">
        <f t="shared" si="5"/>
        <v>0.30360360360360367</v>
      </c>
      <c r="K29" s="253">
        <f t="shared" si="5"/>
        <v>0.3302521008403361</v>
      </c>
      <c r="L29" s="254">
        <f t="shared" si="5"/>
        <v>0.3173913043478261</v>
      </c>
      <c r="M29" s="255">
        <f t="shared" si="5"/>
        <v>0.34552845528455284</v>
      </c>
      <c r="N29" s="253">
        <f t="shared" si="5"/>
        <v>0.34251968503937014</v>
      </c>
      <c r="O29" s="254">
        <f t="shared" si="5"/>
        <v>0.344</v>
      </c>
      <c r="P29" s="256">
        <f t="shared" si="5"/>
        <v>0.33124999999999993</v>
      </c>
      <c r="Q29" s="204"/>
      <c r="R29" s="205"/>
      <c r="S29" s="206">
        <f aca="true" t="shared" si="6" ref="S29:S34">S6/S$12</f>
        <v>0.3121951219512195</v>
      </c>
      <c r="T29" s="207"/>
      <c r="U29" s="205"/>
      <c r="V29" s="206">
        <f aca="true" t="shared" si="7" ref="V29:W34">V6/V$12</f>
        <v>0.31153846153846154</v>
      </c>
      <c r="W29" s="206">
        <f t="shared" si="7"/>
        <v>0.3118279569892473</v>
      </c>
    </row>
    <row r="30" spans="1:23" ht="23.25" customHeight="1">
      <c r="A30" s="1003" t="s">
        <v>1</v>
      </c>
      <c r="B30" s="1004"/>
      <c r="C30" s="277">
        <f aca="true" t="shared" si="8" ref="C30:P34">C7/C$12</f>
        <v>0.15585585585585587</v>
      </c>
      <c r="D30" s="278">
        <f t="shared" si="8"/>
        <v>0.1554364471669219</v>
      </c>
      <c r="E30" s="279">
        <f t="shared" si="8"/>
        <v>0.1556291390728477</v>
      </c>
      <c r="F30" s="280">
        <f t="shared" si="8"/>
        <v>0.17600000000000002</v>
      </c>
      <c r="G30" s="278">
        <f t="shared" si="8"/>
        <v>0.15759545085296503</v>
      </c>
      <c r="H30" s="277">
        <f t="shared" si="8"/>
        <v>0.16686819830713423</v>
      </c>
      <c r="I30" s="277">
        <f t="shared" si="8"/>
        <v>0.16132325913824788</v>
      </c>
      <c r="J30" s="24">
        <f t="shared" si="8"/>
        <v>0.15585585585585587</v>
      </c>
      <c r="K30" s="25">
        <f t="shared" si="8"/>
        <v>0.17394957983193277</v>
      </c>
      <c r="L30" s="26">
        <f t="shared" si="8"/>
        <v>0.16521739130434782</v>
      </c>
      <c r="M30" s="27">
        <f t="shared" si="8"/>
        <v>0.17479674796747965</v>
      </c>
      <c r="N30" s="25">
        <f t="shared" si="8"/>
        <v>0.1850393700787402</v>
      </c>
      <c r="O30" s="26">
        <f t="shared" si="8"/>
        <v>0.18</v>
      </c>
      <c r="P30" s="341">
        <f t="shared" si="8"/>
        <v>0.17291666666666666</v>
      </c>
      <c r="Q30" s="286"/>
      <c r="R30" s="287"/>
      <c r="S30" s="288">
        <f t="shared" si="6"/>
        <v>0.15609756097560976</v>
      </c>
      <c r="T30" s="234"/>
      <c r="U30" s="287"/>
      <c r="V30" s="288">
        <f t="shared" si="7"/>
        <v>0.1346153846153846</v>
      </c>
      <c r="W30" s="288">
        <f t="shared" si="7"/>
        <v>0.14408602150537636</v>
      </c>
    </row>
    <row r="31" spans="1:23" ht="23.25" customHeight="1">
      <c r="A31" s="1003" t="s">
        <v>2</v>
      </c>
      <c r="B31" s="1004"/>
      <c r="C31" s="194">
        <f t="shared" si="8"/>
        <v>0.1423423423423424</v>
      </c>
      <c r="D31" s="221">
        <f t="shared" si="8"/>
        <v>0.111791730474732</v>
      </c>
      <c r="E31" s="222">
        <f t="shared" si="8"/>
        <v>0.12582781456953646</v>
      </c>
      <c r="F31" s="223">
        <f t="shared" si="8"/>
        <v>0.136</v>
      </c>
      <c r="G31" s="221">
        <f t="shared" si="8"/>
        <v>0.1267262388302193</v>
      </c>
      <c r="H31" s="194">
        <f t="shared" si="8"/>
        <v>0.1313986295848448</v>
      </c>
      <c r="I31" s="194">
        <f t="shared" si="8"/>
        <v>0.12865019399632427</v>
      </c>
      <c r="J31" s="262">
        <f t="shared" si="8"/>
        <v>0.1423423423423424</v>
      </c>
      <c r="K31" s="263">
        <f t="shared" si="8"/>
        <v>0.11932773109243697</v>
      </c>
      <c r="L31" s="264">
        <f t="shared" si="8"/>
        <v>0.13043478260869565</v>
      </c>
      <c r="M31" s="265">
        <f t="shared" si="8"/>
        <v>0.13414634146341461</v>
      </c>
      <c r="N31" s="263">
        <f t="shared" si="8"/>
        <v>0.11417322834645671</v>
      </c>
      <c r="O31" s="264">
        <f t="shared" si="8"/>
        <v>0.124</v>
      </c>
      <c r="P31" s="266">
        <f t="shared" si="8"/>
        <v>0.1270833333333333</v>
      </c>
      <c r="Q31" s="229"/>
      <c r="R31" s="230"/>
      <c r="S31" s="231">
        <f t="shared" si="6"/>
        <v>0.12682926829268293</v>
      </c>
      <c r="T31" s="232"/>
      <c r="U31" s="230"/>
      <c r="V31" s="231">
        <f t="shared" si="7"/>
        <v>0.1</v>
      </c>
      <c r="W31" s="231">
        <f t="shared" si="7"/>
        <v>0.11182795698924732</v>
      </c>
    </row>
    <row r="32" spans="1:23" ht="23.25" customHeight="1">
      <c r="A32" s="1003" t="s">
        <v>3</v>
      </c>
      <c r="B32" s="1004"/>
      <c r="C32" s="194">
        <f t="shared" si="8"/>
        <v>0.1</v>
      </c>
      <c r="D32" s="221">
        <f t="shared" si="8"/>
        <v>0.1906584992343032</v>
      </c>
      <c r="E32" s="222">
        <f t="shared" si="8"/>
        <v>0.1490066225165563</v>
      </c>
      <c r="F32" s="223">
        <f t="shared" si="8"/>
        <v>0.07200000000000001</v>
      </c>
      <c r="G32" s="221">
        <f t="shared" si="8"/>
        <v>0.11941510966693743</v>
      </c>
      <c r="H32" s="194">
        <f t="shared" si="8"/>
        <v>0.09552599758162031</v>
      </c>
      <c r="I32" s="194">
        <f t="shared" si="8"/>
        <v>0.12191137431080251</v>
      </c>
      <c r="J32" s="262">
        <f t="shared" si="8"/>
        <v>0.1</v>
      </c>
      <c r="K32" s="263">
        <f t="shared" si="8"/>
        <v>0.15042016806722688</v>
      </c>
      <c r="L32" s="264">
        <f t="shared" si="8"/>
        <v>0.12608695652173912</v>
      </c>
      <c r="M32" s="265">
        <f t="shared" si="8"/>
        <v>0.05284552845528455</v>
      </c>
      <c r="N32" s="263">
        <f t="shared" si="8"/>
        <v>0.07480314960629922</v>
      </c>
      <c r="O32" s="264">
        <f t="shared" si="8"/>
        <v>0.064</v>
      </c>
      <c r="P32" s="266">
        <f t="shared" si="8"/>
        <v>0.09374999999999999</v>
      </c>
      <c r="Q32" s="229"/>
      <c r="R32" s="230"/>
      <c r="S32" s="231">
        <f t="shared" si="6"/>
        <v>0.12682926829268293</v>
      </c>
      <c r="T32" s="233"/>
      <c r="U32" s="230"/>
      <c r="V32" s="231">
        <f t="shared" si="7"/>
        <v>0.19230769230769232</v>
      </c>
      <c r="W32" s="231">
        <f t="shared" si="7"/>
        <v>0.16344086021505375</v>
      </c>
    </row>
    <row r="33" spans="1:23" ht="23.25" customHeight="1">
      <c r="A33" s="1003" t="s">
        <v>4</v>
      </c>
      <c r="B33" s="1004"/>
      <c r="C33" s="194">
        <f t="shared" si="8"/>
        <v>0.05495495495495496</v>
      </c>
      <c r="D33" s="221">
        <f t="shared" si="8"/>
        <v>0.06049004594180705</v>
      </c>
      <c r="E33" s="222">
        <f t="shared" si="8"/>
        <v>0.05794701986754967</v>
      </c>
      <c r="F33" s="223">
        <f t="shared" si="8"/>
        <v>0.055999999999999994</v>
      </c>
      <c r="G33" s="221">
        <f t="shared" si="8"/>
        <v>0.07311129163281883</v>
      </c>
      <c r="H33" s="194">
        <f t="shared" si="8"/>
        <v>0.06449012494961709</v>
      </c>
      <c r="I33" s="194">
        <f t="shared" si="8"/>
        <v>0.06126199714110679</v>
      </c>
      <c r="J33" s="262">
        <f t="shared" si="8"/>
        <v>0.05495495495495496</v>
      </c>
      <c r="K33" s="263">
        <f t="shared" si="8"/>
        <v>0.07478991596638655</v>
      </c>
      <c r="L33" s="264">
        <f t="shared" si="8"/>
        <v>0.06521739130434782</v>
      </c>
      <c r="M33" s="265">
        <f t="shared" si="8"/>
        <v>0.06910569105691056</v>
      </c>
      <c r="N33" s="263">
        <f t="shared" si="8"/>
        <v>0.059055118110236234</v>
      </c>
      <c r="O33" s="264">
        <f t="shared" si="8"/>
        <v>0.064</v>
      </c>
      <c r="P33" s="266">
        <f t="shared" si="8"/>
        <v>0.06458333333333333</v>
      </c>
      <c r="Q33" s="229"/>
      <c r="R33" s="230"/>
      <c r="S33" s="231">
        <f t="shared" si="6"/>
        <v>0.058536585365853655</v>
      </c>
      <c r="T33" s="234"/>
      <c r="U33" s="230"/>
      <c r="V33" s="231">
        <f t="shared" si="7"/>
        <v>0.057692307692307696</v>
      </c>
      <c r="W33" s="231">
        <f t="shared" si="7"/>
        <v>0.05806451612903226</v>
      </c>
    </row>
    <row r="34" spans="1:23" ht="23.25" customHeight="1" thickBot="1">
      <c r="A34" s="1022" t="s">
        <v>37</v>
      </c>
      <c r="B34" s="1023"/>
      <c r="C34" s="311">
        <f t="shared" si="8"/>
        <v>0.2432432432432433</v>
      </c>
      <c r="D34" s="308">
        <f t="shared" si="8"/>
        <v>0.13323124042879017</v>
      </c>
      <c r="E34" s="309">
        <f t="shared" si="8"/>
        <v>0.1837748344370861</v>
      </c>
      <c r="F34" s="310">
        <f t="shared" si="8"/>
        <v>0.21600000000000003</v>
      </c>
      <c r="G34" s="308">
        <f t="shared" si="8"/>
        <v>0.19983753046303815</v>
      </c>
      <c r="H34" s="311">
        <f t="shared" si="8"/>
        <v>0.2079806529625151</v>
      </c>
      <c r="I34" s="311">
        <f t="shared" si="8"/>
        <v>0.19603839085154173</v>
      </c>
      <c r="J34" s="342">
        <f t="shared" si="8"/>
        <v>0.2432432432432433</v>
      </c>
      <c r="K34" s="343">
        <f t="shared" si="8"/>
        <v>0.15126050420168066</v>
      </c>
      <c r="L34" s="344">
        <f t="shared" si="8"/>
        <v>0.1956521739130435</v>
      </c>
      <c r="M34" s="345">
        <f t="shared" si="8"/>
        <v>0.22357723577235772</v>
      </c>
      <c r="N34" s="343">
        <f t="shared" si="8"/>
        <v>0.22440944881889768</v>
      </c>
      <c r="O34" s="344">
        <f t="shared" si="8"/>
        <v>0.22399999999999998</v>
      </c>
      <c r="P34" s="346">
        <f t="shared" si="8"/>
        <v>0.21041666666666664</v>
      </c>
      <c r="Q34" s="333"/>
      <c r="R34" s="334"/>
      <c r="S34" s="335">
        <f t="shared" si="6"/>
        <v>0.21951219512195122</v>
      </c>
      <c r="T34" s="336"/>
      <c r="U34" s="334"/>
      <c r="V34" s="335">
        <f t="shared" si="7"/>
        <v>0.20384615384615384</v>
      </c>
      <c r="W34" s="335">
        <f t="shared" si="7"/>
        <v>0.210752688172043</v>
      </c>
    </row>
  </sheetData>
  <mergeCells count="44">
    <mergeCell ref="C2:I2"/>
    <mergeCell ref="J2:P2"/>
    <mergeCell ref="Q2:W2"/>
    <mergeCell ref="A3:B3"/>
    <mergeCell ref="C3:I3"/>
    <mergeCell ref="J3:P3"/>
    <mergeCell ref="Q3:W3"/>
    <mergeCell ref="Q4:W4"/>
    <mergeCell ref="A5:B5"/>
    <mergeCell ref="A6:B6"/>
    <mergeCell ref="A7:B7"/>
    <mergeCell ref="A8:B8"/>
    <mergeCell ref="A9:B9"/>
    <mergeCell ref="A10:B10"/>
    <mergeCell ref="A11:B11"/>
    <mergeCell ref="A12:B12"/>
    <mergeCell ref="J14:P14"/>
    <mergeCell ref="Q14:W14"/>
    <mergeCell ref="H15:I15"/>
    <mergeCell ref="J15:P15"/>
    <mergeCell ref="Q15:W15"/>
    <mergeCell ref="H16:I16"/>
    <mergeCell ref="H17:I17"/>
    <mergeCell ref="H18:I18"/>
    <mergeCell ref="H19:I19"/>
    <mergeCell ref="H20:I20"/>
    <mergeCell ref="H21:I21"/>
    <mergeCell ref="H22:I22"/>
    <mergeCell ref="H23:I23"/>
    <mergeCell ref="C25:I25"/>
    <mergeCell ref="J25:P25"/>
    <mergeCell ref="Q25:W25"/>
    <mergeCell ref="A26:B26"/>
    <mergeCell ref="C26:I26"/>
    <mergeCell ref="J26:P26"/>
    <mergeCell ref="Q26:W26"/>
    <mergeCell ref="Q27:W27"/>
    <mergeCell ref="A28:B28"/>
    <mergeCell ref="A29:B29"/>
    <mergeCell ref="A30:B30"/>
    <mergeCell ref="A31:B31"/>
    <mergeCell ref="A32:B32"/>
    <mergeCell ref="A33:B33"/>
    <mergeCell ref="A34:B34"/>
  </mergeCells>
  <printOptions/>
  <pageMargins left="0.1968503937007874" right="0.1968503937007874" top="0.5905511811023623" bottom="0.1968503937007874" header="0.5118110236220472" footer="0.35433070866141736"/>
  <pageSetup horizontalDpi="600" verticalDpi="600" orientation="landscape" paperSize="9" scale="62" r:id="rId2"/>
  <headerFooter alignWithMargins="0">
    <oddFooter>&amp;C&amp;P/&amp;N&amp;R&amp;F&amp;A</oddFooter>
  </headerFooter>
  <drawing r:id="rId1"/>
</worksheet>
</file>

<file path=xl/worksheets/sheet14.xml><?xml version="1.0" encoding="utf-8"?>
<worksheet xmlns="http://schemas.openxmlformats.org/spreadsheetml/2006/main" xmlns:r="http://schemas.openxmlformats.org/officeDocument/2006/relationships">
  <dimension ref="A1:W34"/>
  <sheetViews>
    <sheetView zoomScale="75" zoomScaleNormal="75" workbookViewId="0" topLeftCell="A1">
      <selection activeCell="C13" sqref="C13"/>
    </sheetView>
  </sheetViews>
  <sheetFormatPr defaultColWidth="9.00390625" defaultRowHeight="13.5"/>
  <cols>
    <col min="1" max="23" width="10.125" style="126" customWidth="1"/>
    <col min="24" max="16384" width="9.00390625" style="126" customWidth="1"/>
  </cols>
  <sheetData>
    <row r="1" spans="1:23" s="124" customFormat="1" ht="14.25" thickBot="1">
      <c r="A1" s="123"/>
      <c r="B1" s="123"/>
      <c r="C1" s="123"/>
      <c r="D1" s="123"/>
      <c r="E1" s="123"/>
      <c r="F1" s="123"/>
      <c r="G1" s="123"/>
      <c r="H1" s="123"/>
      <c r="I1" s="123"/>
      <c r="J1" s="123"/>
      <c r="K1" s="123"/>
      <c r="L1" s="123"/>
      <c r="M1" s="123"/>
      <c r="N1" s="123"/>
      <c r="O1" s="123"/>
      <c r="P1" s="123"/>
      <c r="Q1" s="123"/>
      <c r="R1" s="123"/>
      <c r="S1" s="123"/>
      <c r="T1" s="123"/>
      <c r="U1" s="123"/>
      <c r="V1" s="123"/>
      <c r="W1" s="2" t="s">
        <v>112</v>
      </c>
    </row>
    <row r="2" spans="1:23" ht="16.5" customHeight="1">
      <c r="A2" s="22"/>
      <c r="B2" s="125"/>
      <c r="C2" s="974" t="s">
        <v>69</v>
      </c>
      <c r="D2" s="975"/>
      <c r="E2" s="975"/>
      <c r="F2" s="975"/>
      <c r="G2" s="975"/>
      <c r="H2" s="975"/>
      <c r="I2" s="976"/>
      <c r="J2" s="977" t="s">
        <v>69</v>
      </c>
      <c r="K2" s="978"/>
      <c r="L2" s="978"/>
      <c r="M2" s="978"/>
      <c r="N2" s="978"/>
      <c r="O2" s="978"/>
      <c r="P2" s="979"/>
      <c r="Q2" s="980" t="s">
        <v>73</v>
      </c>
      <c r="R2" s="981"/>
      <c r="S2" s="981"/>
      <c r="T2" s="981"/>
      <c r="U2" s="981"/>
      <c r="V2" s="981"/>
      <c r="W2" s="982"/>
    </row>
    <row r="3" spans="1:23" ht="15.75" customHeight="1">
      <c r="A3" s="1013" t="s">
        <v>52</v>
      </c>
      <c r="B3" s="1014"/>
      <c r="C3" s="983" t="s">
        <v>70</v>
      </c>
      <c r="D3" s="984"/>
      <c r="E3" s="984"/>
      <c r="F3" s="984"/>
      <c r="G3" s="984"/>
      <c r="H3" s="984"/>
      <c r="I3" s="985"/>
      <c r="J3" s="986" t="s">
        <v>72</v>
      </c>
      <c r="K3" s="987"/>
      <c r="L3" s="987"/>
      <c r="M3" s="987"/>
      <c r="N3" s="987"/>
      <c r="O3" s="987"/>
      <c r="P3" s="988"/>
      <c r="Q3" s="989" t="s">
        <v>74</v>
      </c>
      <c r="R3" s="973"/>
      <c r="S3" s="973"/>
      <c r="T3" s="973"/>
      <c r="U3" s="973"/>
      <c r="V3" s="973"/>
      <c r="W3" s="971"/>
    </row>
    <row r="4" spans="1:23" ht="9.75" customHeight="1" thickBot="1">
      <c r="A4" s="127"/>
      <c r="B4" s="128"/>
      <c r="C4" s="20"/>
      <c r="D4" s="21"/>
      <c r="E4" s="19"/>
      <c r="F4" s="21"/>
      <c r="G4" s="21"/>
      <c r="H4" s="19"/>
      <c r="I4" s="53"/>
      <c r="J4" s="399"/>
      <c r="K4" s="400"/>
      <c r="L4" s="293"/>
      <c r="M4" s="400"/>
      <c r="N4" s="400"/>
      <c r="O4" s="293"/>
      <c r="P4" s="401"/>
      <c r="Q4" s="967"/>
      <c r="R4" s="957"/>
      <c r="S4" s="968"/>
      <c r="T4" s="957"/>
      <c r="U4" s="957"/>
      <c r="V4" s="968"/>
      <c r="W4" s="969"/>
    </row>
    <row r="5" spans="1:23" ht="20.25" customHeight="1" thickBot="1">
      <c r="A5" s="990"/>
      <c r="B5" s="991"/>
      <c r="C5" s="436" t="s">
        <v>126</v>
      </c>
      <c r="D5" s="503" t="s">
        <v>127</v>
      </c>
      <c r="E5" s="437" t="s">
        <v>128</v>
      </c>
      <c r="F5" s="436" t="s">
        <v>129</v>
      </c>
      <c r="G5" s="503" t="s">
        <v>130</v>
      </c>
      <c r="H5" s="437" t="s">
        <v>131</v>
      </c>
      <c r="I5" s="437" t="s">
        <v>132</v>
      </c>
      <c r="J5" s="504" t="s">
        <v>75</v>
      </c>
      <c r="K5" s="505" t="s">
        <v>133</v>
      </c>
      <c r="L5" s="438" t="s">
        <v>134</v>
      </c>
      <c r="M5" s="506" t="s">
        <v>76</v>
      </c>
      <c r="N5" s="505" t="s">
        <v>77</v>
      </c>
      <c r="O5" s="438" t="s">
        <v>78</v>
      </c>
      <c r="P5" s="438" t="s">
        <v>79</v>
      </c>
      <c r="Q5" s="507" t="s">
        <v>75</v>
      </c>
      <c r="R5" s="508" t="s">
        <v>80</v>
      </c>
      <c r="S5" s="439" t="s">
        <v>81</v>
      </c>
      <c r="T5" s="509" t="s">
        <v>135</v>
      </c>
      <c r="U5" s="508" t="s">
        <v>136</v>
      </c>
      <c r="V5" s="439" t="s">
        <v>137</v>
      </c>
      <c r="W5" s="439" t="s">
        <v>138</v>
      </c>
    </row>
    <row r="6" spans="1:23" ht="23.25" customHeight="1" thickTop="1">
      <c r="A6" s="1009" t="s">
        <v>5</v>
      </c>
      <c r="B6" s="1010"/>
      <c r="C6" s="567">
        <f>IAB!C20</f>
        <v>1.17</v>
      </c>
      <c r="D6" s="756">
        <f>IAB!D20</f>
        <v>1.97</v>
      </c>
      <c r="E6" s="757">
        <f>IAB!E20</f>
        <v>3.1399999999999997</v>
      </c>
      <c r="F6" s="758">
        <f>IAB!F20</f>
        <v>3.3</v>
      </c>
      <c r="G6" s="756">
        <f>IAB!G20</f>
        <v>2.46</v>
      </c>
      <c r="H6" s="759">
        <f>IAB!H20</f>
        <v>5.76</v>
      </c>
      <c r="I6" s="567">
        <f>IAB!I20</f>
        <v>8.899999999999999</v>
      </c>
      <c r="J6" s="572">
        <f>IAB!J20</f>
        <v>1.17</v>
      </c>
      <c r="K6" s="573">
        <f>IAB!K20</f>
        <v>2.33</v>
      </c>
      <c r="L6" s="574">
        <f>IAB!L20</f>
        <v>3.5</v>
      </c>
      <c r="M6" s="575">
        <f>IAB!M20</f>
        <v>3</v>
      </c>
      <c r="N6" s="573">
        <f>IAB!N20</f>
        <v>2</v>
      </c>
      <c r="O6" s="574">
        <f>IAB!O20</f>
        <v>5</v>
      </c>
      <c r="P6" s="576">
        <f>IAB!P20</f>
        <v>8.5</v>
      </c>
      <c r="Q6" s="577"/>
      <c r="R6" s="578"/>
      <c r="S6" s="775">
        <f>IAB!S20</f>
        <v>2.4</v>
      </c>
      <c r="T6" s="580"/>
      <c r="U6" s="578"/>
      <c r="V6" s="775">
        <f>IAB!V20</f>
        <v>4.9</v>
      </c>
      <c r="W6" s="775">
        <f>IAB!W20</f>
        <v>7.300000000000001</v>
      </c>
    </row>
    <row r="7" spans="1:23" ht="23.25" customHeight="1">
      <c r="A7" s="1003" t="s">
        <v>1</v>
      </c>
      <c r="B7" s="1004"/>
      <c r="C7" s="567">
        <f>ECB!C20</f>
        <v>1.3599999999999999</v>
      </c>
      <c r="D7" s="760">
        <f>ECB!D20</f>
        <v>2.45</v>
      </c>
      <c r="E7" s="761">
        <f>ECB!E20</f>
        <v>3.81</v>
      </c>
      <c r="F7" s="762">
        <f>ECB!F20</f>
        <v>3.2</v>
      </c>
      <c r="G7" s="760">
        <f>ECB!G20</f>
        <v>2.9899999999999998</v>
      </c>
      <c r="H7" s="761">
        <f>ECB!H20</f>
        <v>6.1899999999999995</v>
      </c>
      <c r="I7" s="567">
        <f>ECB!I20</f>
        <v>10</v>
      </c>
      <c r="J7" s="776">
        <f>ECB!J20</f>
        <v>1.3599999999999999</v>
      </c>
      <c r="K7" s="777">
        <f>ECB!K20</f>
        <v>3.1399999999999997</v>
      </c>
      <c r="L7" s="778">
        <f>ECB!L20</f>
        <v>4.5</v>
      </c>
      <c r="M7" s="779">
        <f>ECB!M20</f>
        <v>3.5</v>
      </c>
      <c r="N7" s="777">
        <f>ECB!N20</f>
        <v>2</v>
      </c>
      <c r="O7" s="778">
        <f>ECB!O20</f>
        <v>5.5</v>
      </c>
      <c r="P7" s="776">
        <f>ECB!P20</f>
        <v>10</v>
      </c>
      <c r="Q7" s="768"/>
      <c r="R7" s="633"/>
      <c r="S7" s="634">
        <f>ECB!S20</f>
        <v>1.8</v>
      </c>
      <c r="T7" s="608"/>
      <c r="U7" s="633"/>
      <c r="V7" s="634">
        <f>ECB!V20</f>
        <v>5.3</v>
      </c>
      <c r="W7" s="634">
        <f>ECB!W20</f>
        <v>7.1</v>
      </c>
    </row>
    <row r="8" spans="1:23" ht="23.25" customHeight="1">
      <c r="A8" s="1003" t="s">
        <v>2</v>
      </c>
      <c r="B8" s="1004"/>
      <c r="C8" s="567">
        <f>AEC!C20</f>
        <v>1.6</v>
      </c>
      <c r="D8" s="760">
        <f>AEC!D20</f>
        <v>1.7399999999999998</v>
      </c>
      <c r="E8" s="761">
        <f>AEC!E20</f>
        <v>3.34</v>
      </c>
      <c r="F8" s="762">
        <f>AEC!F20</f>
        <v>3.1</v>
      </c>
      <c r="G8" s="760">
        <f>AEC!G20</f>
        <v>3.16</v>
      </c>
      <c r="H8" s="761">
        <f>AEC!H20</f>
        <v>6.26</v>
      </c>
      <c r="I8" s="567">
        <f>AEC!I20</f>
        <v>9.6</v>
      </c>
      <c r="J8" s="776">
        <f>AEC!J20</f>
        <v>1.6</v>
      </c>
      <c r="K8" s="777">
        <f>AEC!K20</f>
        <v>1.9</v>
      </c>
      <c r="L8" s="778">
        <f>AEC!L20</f>
        <v>3.5</v>
      </c>
      <c r="M8" s="779">
        <f>AEC!M20</f>
        <v>3.5</v>
      </c>
      <c r="N8" s="777">
        <f>AEC!N20</f>
        <v>2.4</v>
      </c>
      <c r="O8" s="778">
        <f>AEC!O20</f>
        <v>5.9</v>
      </c>
      <c r="P8" s="776">
        <f>AEC!P20</f>
        <v>9.4</v>
      </c>
      <c r="Q8" s="603"/>
      <c r="R8" s="604"/>
      <c r="S8" s="634">
        <f>AEC!S20</f>
        <v>2.8</v>
      </c>
      <c r="T8" s="606"/>
      <c r="U8" s="604"/>
      <c r="V8" s="634">
        <f>AEC!V20</f>
        <v>6.2</v>
      </c>
      <c r="W8" s="634">
        <f>AEC!W20</f>
        <v>9</v>
      </c>
    </row>
    <row r="9" spans="1:23" ht="23.25" customHeight="1">
      <c r="A9" s="1003" t="s">
        <v>3</v>
      </c>
      <c r="B9" s="1004"/>
      <c r="C9" s="567">
        <f>SSB!C20</f>
        <v>0.58</v>
      </c>
      <c r="D9" s="760">
        <f>SSB!D20</f>
        <v>1.4</v>
      </c>
      <c r="E9" s="761">
        <f>SSB!E20</f>
        <v>1.98</v>
      </c>
      <c r="F9" s="762">
        <f>SSB!F20</f>
        <v>1.2</v>
      </c>
      <c r="G9" s="760">
        <f>SSB!G20</f>
        <v>0.82</v>
      </c>
      <c r="H9" s="761">
        <f>SSB!H20</f>
        <v>2.02</v>
      </c>
      <c r="I9" s="567">
        <f>SSB!I20</f>
        <v>4</v>
      </c>
      <c r="J9" s="776">
        <f>SSB!J20</f>
        <v>0.58</v>
      </c>
      <c r="K9" s="777">
        <f>SSB!K20</f>
        <v>0.9199999999999999</v>
      </c>
      <c r="L9" s="778">
        <f>SSB!L20</f>
        <v>1.5</v>
      </c>
      <c r="M9" s="779">
        <f>SSB!M20</f>
        <v>0.7</v>
      </c>
      <c r="N9" s="777">
        <f>SSB!N20</f>
        <v>0.8</v>
      </c>
      <c r="O9" s="778">
        <f>SSB!O20</f>
        <v>1.5</v>
      </c>
      <c r="P9" s="776">
        <f>SSB!P20</f>
        <v>3</v>
      </c>
      <c r="Q9" s="603"/>
      <c r="R9" s="604"/>
      <c r="S9" s="634">
        <f>SSB!S20</f>
        <v>1.3</v>
      </c>
      <c r="T9" s="607"/>
      <c r="U9" s="604"/>
      <c r="V9" s="634">
        <f>SSB!V20</f>
        <v>1.9</v>
      </c>
      <c r="W9" s="634">
        <f>SSB!W20</f>
        <v>3.2</v>
      </c>
    </row>
    <row r="10" spans="1:23" ht="23.25" customHeight="1">
      <c r="A10" s="1003" t="s">
        <v>4</v>
      </c>
      <c r="B10" s="1004"/>
      <c r="C10" s="567">
        <f>HCB!C20</f>
        <v>0.19</v>
      </c>
      <c r="D10" s="760">
        <f>HCB!D20</f>
        <v>0.97</v>
      </c>
      <c r="E10" s="761">
        <f>HCB!E20</f>
        <v>1.16</v>
      </c>
      <c r="F10" s="762">
        <f>HCB!F20</f>
        <v>0.4</v>
      </c>
      <c r="G10" s="760">
        <f>HCB!G20</f>
        <v>0.24</v>
      </c>
      <c r="H10" s="761">
        <f>HCB!H20</f>
        <v>0.64</v>
      </c>
      <c r="I10" s="567">
        <f>HCB!I20</f>
        <v>1.7999999999999998</v>
      </c>
      <c r="J10" s="776">
        <f>HCB!J20</f>
        <v>0.19</v>
      </c>
      <c r="K10" s="777">
        <f>HCB!K20</f>
        <v>0.8099999999999999</v>
      </c>
      <c r="L10" s="778">
        <f>HCB!L20</f>
        <v>1</v>
      </c>
      <c r="M10" s="779">
        <f>HCB!M20</f>
        <v>0.6</v>
      </c>
      <c r="N10" s="777">
        <f>HCB!N20</f>
        <v>0.4</v>
      </c>
      <c r="O10" s="778">
        <f>HCB!O20</f>
        <v>1</v>
      </c>
      <c r="P10" s="776">
        <f>HCB!P20</f>
        <v>2</v>
      </c>
      <c r="Q10" s="603"/>
      <c r="R10" s="604"/>
      <c r="S10" s="634">
        <f>HCB!S20</f>
        <v>0.4</v>
      </c>
      <c r="T10" s="608"/>
      <c r="U10" s="604"/>
      <c r="V10" s="634">
        <f>HCB!V20</f>
        <v>1.5</v>
      </c>
      <c r="W10" s="634">
        <f>HCB!W20</f>
        <v>1.9</v>
      </c>
    </row>
    <row r="11" spans="1:23" ht="23.25" customHeight="1" thickBot="1">
      <c r="A11" s="1005" t="s">
        <v>28</v>
      </c>
      <c r="B11" s="1006"/>
      <c r="C11" s="567">
        <f>Other!C20</f>
        <v>0.8400000000000001</v>
      </c>
      <c r="D11" s="760">
        <f>Other!D20</f>
        <v>1.95</v>
      </c>
      <c r="E11" s="761">
        <f>Other!E20</f>
        <v>2.79</v>
      </c>
      <c r="F11" s="762">
        <f>Other!F20</f>
        <v>0.8</v>
      </c>
      <c r="G11" s="760">
        <f>Other!G20</f>
        <v>1.1099999999999999</v>
      </c>
      <c r="H11" s="761">
        <f>Other!H20</f>
        <v>1.91</v>
      </c>
      <c r="I11" s="567">
        <f>Other!I20</f>
        <v>4.7</v>
      </c>
      <c r="J11" s="776">
        <f>Other!J20</f>
        <v>0.8400000000000001</v>
      </c>
      <c r="K11" s="777">
        <f>Other!K20</f>
        <v>1.16</v>
      </c>
      <c r="L11" s="778">
        <f>Other!L20</f>
        <v>2</v>
      </c>
      <c r="M11" s="779">
        <f>Other!M20</f>
        <v>1.7</v>
      </c>
      <c r="N11" s="777">
        <f>Other!N20</f>
        <v>0.9</v>
      </c>
      <c r="O11" s="778">
        <f>Other!O20</f>
        <v>2.6</v>
      </c>
      <c r="P11" s="776">
        <f>Other!P20</f>
        <v>4.6</v>
      </c>
      <c r="Q11" s="591"/>
      <c r="R11" s="592"/>
      <c r="S11" s="780">
        <f>Other!S20</f>
        <v>11</v>
      </c>
      <c r="T11" s="594"/>
      <c r="U11" s="592"/>
      <c r="V11" s="780">
        <f>Other!V20</f>
        <v>-1.5</v>
      </c>
      <c r="W11" s="780">
        <f>Other!W20</f>
        <v>9.5</v>
      </c>
    </row>
    <row r="12" spans="1:23" ht="23.25" customHeight="1" thickBot="1" thickTop="1">
      <c r="A12" s="1001" t="s">
        <v>51</v>
      </c>
      <c r="B12" s="1002"/>
      <c r="C12" s="770">
        <f>SUM(C6:C11)</f>
        <v>5.74</v>
      </c>
      <c r="D12" s="771">
        <f aca="true" t="shared" si="0" ref="D12:W12">SUM(D6:D11)</f>
        <v>10.48</v>
      </c>
      <c r="E12" s="772">
        <f t="shared" si="0"/>
        <v>16.22</v>
      </c>
      <c r="F12" s="773">
        <f t="shared" si="0"/>
        <v>12</v>
      </c>
      <c r="G12" s="771">
        <f t="shared" si="0"/>
        <v>10.78</v>
      </c>
      <c r="H12" s="770">
        <f t="shared" si="0"/>
        <v>22.78</v>
      </c>
      <c r="I12" s="772">
        <f t="shared" si="0"/>
        <v>39</v>
      </c>
      <c r="J12" s="781">
        <f t="shared" si="0"/>
        <v>5.74</v>
      </c>
      <c r="K12" s="782">
        <f t="shared" si="0"/>
        <v>10.26</v>
      </c>
      <c r="L12" s="783">
        <f t="shared" si="0"/>
        <v>16</v>
      </c>
      <c r="M12" s="784">
        <f t="shared" si="0"/>
        <v>12.999999999999998</v>
      </c>
      <c r="N12" s="782">
        <f t="shared" si="0"/>
        <v>8.5</v>
      </c>
      <c r="O12" s="783">
        <f t="shared" si="0"/>
        <v>21.5</v>
      </c>
      <c r="P12" s="785">
        <f t="shared" si="0"/>
        <v>37.5</v>
      </c>
      <c r="Q12" s="629"/>
      <c r="R12" s="630"/>
      <c r="S12" s="774">
        <f t="shared" si="0"/>
        <v>19.700000000000003</v>
      </c>
      <c r="T12" s="632"/>
      <c r="U12" s="630"/>
      <c r="V12" s="774">
        <f t="shared" si="0"/>
        <v>18.299999999999997</v>
      </c>
      <c r="W12" s="774">
        <f t="shared" si="0"/>
        <v>38</v>
      </c>
    </row>
    <row r="13" spans="3:23" ht="42" customHeight="1" thickBot="1">
      <c r="C13" s="397"/>
      <c r="J13" s="413"/>
      <c r="K13" s="413"/>
      <c r="L13" s="413"/>
      <c r="M13" s="413"/>
      <c r="N13" s="413"/>
      <c r="O13" s="413"/>
      <c r="P13" s="413"/>
      <c r="Q13" s="413"/>
      <c r="R13" s="413"/>
      <c r="S13" s="413"/>
      <c r="T13" s="413"/>
      <c r="U13" s="413"/>
      <c r="V13" s="413"/>
      <c r="W13" s="515" t="s">
        <v>139</v>
      </c>
    </row>
    <row r="14" spans="8:23" ht="23.25" customHeight="1">
      <c r="H14" s="147"/>
      <c r="I14" s="148"/>
      <c r="J14" s="962" t="s">
        <v>108</v>
      </c>
      <c r="K14" s="963"/>
      <c r="L14" s="963"/>
      <c r="M14" s="963"/>
      <c r="N14" s="963"/>
      <c r="O14" s="963"/>
      <c r="P14" s="964"/>
      <c r="Q14" s="970" t="s">
        <v>110</v>
      </c>
      <c r="R14" s="970"/>
      <c r="S14" s="970"/>
      <c r="T14" s="970"/>
      <c r="U14" s="970"/>
      <c r="V14" s="970"/>
      <c r="W14" s="971"/>
    </row>
    <row r="15" spans="8:23" ht="23.25" customHeight="1" thickBot="1">
      <c r="H15" s="1013" t="str">
        <f>A3</f>
        <v>CAPEX</v>
      </c>
      <c r="I15" s="1015"/>
      <c r="J15" s="965" t="s">
        <v>109</v>
      </c>
      <c r="K15" s="966"/>
      <c r="L15" s="963"/>
      <c r="M15" s="966"/>
      <c r="N15" s="966"/>
      <c r="O15" s="963"/>
      <c r="P15" s="964"/>
      <c r="Q15" s="972" t="s">
        <v>111</v>
      </c>
      <c r="R15" s="972"/>
      <c r="S15" s="973"/>
      <c r="T15" s="972"/>
      <c r="U15" s="972"/>
      <c r="V15" s="973"/>
      <c r="W15" s="971"/>
    </row>
    <row r="16" spans="8:23" ht="23.25" customHeight="1" thickBot="1">
      <c r="H16" s="1020" t="s">
        <v>168</v>
      </c>
      <c r="I16" s="1021"/>
      <c r="J16" s="514" t="s">
        <v>101</v>
      </c>
      <c r="K16" s="505" t="s">
        <v>102</v>
      </c>
      <c r="L16" s="438" t="s">
        <v>103</v>
      </c>
      <c r="M16" s="506" t="s">
        <v>104</v>
      </c>
      <c r="N16" s="505" t="s">
        <v>105</v>
      </c>
      <c r="O16" s="438" t="s">
        <v>106</v>
      </c>
      <c r="P16" s="438" t="s">
        <v>107</v>
      </c>
      <c r="Q16" s="507" t="s">
        <v>94</v>
      </c>
      <c r="R16" s="508" t="s">
        <v>95</v>
      </c>
      <c r="S16" s="439" t="s">
        <v>96</v>
      </c>
      <c r="T16" s="509" t="s">
        <v>97</v>
      </c>
      <c r="U16" s="508" t="s">
        <v>98</v>
      </c>
      <c r="V16" s="439" t="s">
        <v>99</v>
      </c>
      <c r="W16" s="439" t="s">
        <v>100</v>
      </c>
    </row>
    <row r="17" spans="8:23" ht="23.25" customHeight="1" thickTop="1">
      <c r="H17" s="1009" t="s">
        <v>5</v>
      </c>
      <c r="I17" s="1010"/>
      <c r="J17" s="149">
        <f aca="true" t="shared" si="1" ref="J17:J23">C6/J6</f>
        <v>1</v>
      </c>
      <c r="K17" s="150">
        <f aca="true" t="shared" si="2" ref="K17:P23">D6/K6</f>
        <v>0.8454935622317596</v>
      </c>
      <c r="L17" s="151">
        <f t="shared" si="2"/>
        <v>0.897142857142857</v>
      </c>
      <c r="M17" s="152">
        <f t="shared" si="2"/>
        <v>1.0999999999999999</v>
      </c>
      <c r="N17" s="150">
        <f t="shared" si="2"/>
        <v>1.23</v>
      </c>
      <c r="O17" s="151">
        <f t="shared" si="2"/>
        <v>1.152</v>
      </c>
      <c r="P17" s="151">
        <f t="shared" si="2"/>
        <v>1.0470588235294116</v>
      </c>
      <c r="Q17" s="153"/>
      <c r="R17" s="154"/>
      <c r="S17" s="155">
        <f aca="true" t="shared" si="3" ref="S17:W23">E6/S6</f>
        <v>1.3083333333333333</v>
      </c>
      <c r="T17" s="153"/>
      <c r="U17" s="154"/>
      <c r="V17" s="155">
        <f t="shared" si="3"/>
        <v>1.1755102040816325</v>
      </c>
      <c r="W17" s="155">
        <f t="shared" si="3"/>
        <v>1.2191780821917806</v>
      </c>
    </row>
    <row r="18" spans="8:23" ht="23.25" customHeight="1">
      <c r="H18" s="1003" t="s">
        <v>1</v>
      </c>
      <c r="I18" s="1004"/>
      <c r="J18" s="163">
        <f t="shared" si="1"/>
        <v>1</v>
      </c>
      <c r="K18" s="164">
        <f t="shared" si="2"/>
        <v>0.7802547770700639</v>
      </c>
      <c r="L18" s="165">
        <f t="shared" si="2"/>
        <v>0.8466666666666667</v>
      </c>
      <c r="M18" s="166">
        <f t="shared" si="2"/>
        <v>0.9142857142857144</v>
      </c>
      <c r="N18" s="164">
        <f t="shared" si="2"/>
        <v>1.4949999999999999</v>
      </c>
      <c r="O18" s="165">
        <f t="shared" si="2"/>
        <v>1.1254545454545453</v>
      </c>
      <c r="P18" s="165">
        <f t="shared" si="2"/>
        <v>1</v>
      </c>
      <c r="Q18" s="167"/>
      <c r="R18" s="168"/>
      <c r="S18" s="169">
        <f t="shared" si="3"/>
        <v>2.1166666666666667</v>
      </c>
      <c r="T18" s="167"/>
      <c r="U18" s="168"/>
      <c r="V18" s="169">
        <f t="shared" si="3"/>
        <v>1.1679245283018866</v>
      </c>
      <c r="W18" s="169">
        <f t="shared" si="3"/>
        <v>1.4084507042253522</v>
      </c>
    </row>
    <row r="19" spans="8:23" ht="23.25" customHeight="1">
      <c r="H19" s="1003" t="s">
        <v>2</v>
      </c>
      <c r="I19" s="1004"/>
      <c r="J19" s="163">
        <f t="shared" si="1"/>
        <v>1</v>
      </c>
      <c r="K19" s="164">
        <f t="shared" si="2"/>
        <v>0.9157894736842105</v>
      </c>
      <c r="L19" s="165">
        <f t="shared" si="2"/>
        <v>0.9542857142857143</v>
      </c>
      <c r="M19" s="166">
        <f t="shared" si="2"/>
        <v>0.8857142857142858</v>
      </c>
      <c r="N19" s="164">
        <f t="shared" si="2"/>
        <v>1.3166666666666669</v>
      </c>
      <c r="O19" s="165">
        <f t="shared" si="2"/>
        <v>1.0610169491525423</v>
      </c>
      <c r="P19" s="165">
        <f t="shared" si="2"/>
        <v>1.0212765957446808</v>
      </c>
      <c r="Q19" s="167"/>
      <c r="R19" s="168"/>
      <c r="S19" s="169">
        <f t="shared" si="3"/>
        <v>1.1928571428571428</v>
      </c>
      <c r="T19" s="170"/>
      <c r="U19" s="168"/>
      <c r="V19" s="169">
        <f t="shared" si="3"/>
        <v>1.0096774193548386</v>
      </c>
      <c r="W19" s="169">
        <f t="shared" si="3"/>
        <v>1.0666666666666667</v>
      </c>
    </row>
    <row r="20" spans="8:23" ht="23.25" customHeight="1">
      <c r="H20" s="1003" t="s">
        <v>3</v>
      </c>
      <c r="I20" s="1004"/>
      <c r="J20" s="163">
        <f t="shared" si="1"/>
        <v>1</v>
      </c>
      <c r="K20" s="164">
        <f t="shared" si="2"/>
        <v>1.5217391304347827</v>
      </c>
      <c r="L20" s="165">
        <f t="shared" si="2"/>
        <v>1.32</v>
      </c>
      <c r="M20" s="166">
        <f t="shared" si="2"/>
        <v>1.7142857142857144</v>
      </c>
      <c r="N20" s="164">
        <f t="shared" si="2"/>
        <v>1.025</v>
      </c>
      <c r="O20" s="165">
        <f t="shared" si="2"/>
        <v>1.3466666666666667</v>
      </c>
      <c r="P20" s="165">
        <f t="shared" si="2"/>
        <v>1.3333333333333333</v>
      </c>
      <c r="Q20" s="167"/>
      <c r="R20" s="168"/>
      <c r="S20" s="169">
        <f t="shared" si="3"/>
        <v>1.523076923076923</v>
      </c>
      <c r="T20" s="35"/>
      <c r="U20" s="168"/>
      <c r="V20" s="169">
        <f t="shared" si="3"/>
        <v>1.063157894736842</v>
      </c>
      <c r="W20" s="169">
        <f t="shared" si="3"/>
        <v>1.25</v>
      </c>
    </row>
    <row r="21" spans="8:23" ht="23.25" customHeight="1">
      <c r="H21" s="1003" t="s">
        <v>4</v>
      </c>
      <c r="I21" s="1004"/>
      <c r="J21" s="163">
        <f t="shared" si="1"/>
        <v>1</v>
      </c>
      <c r="K21" s="164">
        <f t="shared" si="2"/>
        <v>1.1975308641975309</v>
      </c>
      <c r="L21" s="165">
        <f t="shared" si="2"/>
        <v>1.16</v>
      </c>
      <c r="M21" s="166">
        <f t="shared" si="2"/>
        <v>0.6666666666666667</v>
      </c>
      <c r="N21" s="164">
        <f t="shared" si="2"/>
        <v>0.6</v>
      </c>
      <c r="O21" s="165">
        <f t="shared" si="2"/>
        <v>0.64</v>
      </c>
      <c r="P21" s="165">
        <f t="shared" si="2"/>
        <v>0.8999999999999999</v>
      </c>
      <c r="Q21" s="167"/>
      <c r="R21" s="168"/>
      <c r="S21" s="169">
        <f t="shared" si="3"/>
        <v>2.8999999999999995</v>
      </c>
      <c r="T21" s="167"/>
      <c r="U21" s="168"/>
      <c r="V21" s="169">
        <f t="shared" si="3"/>
        <v>0.4266666666666667</v>
      </c>
      <c r="W21" s="169">
        <f t="shared" si="3"/>
        <v>0.9473684210526315</v>
      </c>
    </row>
    <row r="22" spans="8:23" ht="23.25" customHeight="1" thickBot="1">
      <c r="H22" s="1005" t="s">
        <v>28</v>
      </c>
      <c r="I22" s="1006"/>
      <c r="J22" s="171">
        <f t="shared" si="1"/>
        <v>1</v>
      </c>
      <c r="K22" s="172">
        <f t="shared" si="2"/>
        <v>1.6810344827586208</v>
      </c>
      <c r="L22" s="173">
        <f t="shared" si="2"/>
        <v>1.395</v>
      </c>
      <c r="M22" s="174">
        <f t="shared" si="2"/>
        <v>0.4705882352941177</v>
      </c>
      <c r="N22" s="172">
        <f t="shared" si="2"/>
        <v>1.2333333333333332</v>
      </c>
      <c r="O22" s="173">
        <f t="shared" si="2"/>
        <v>0.7346153846153846</v>
      </c>
      <c r="P22" s="173">
        <f t="shared" si="2"/>
        <v>1.0217391304347827</v>
      </c>
      <c r="Q22" s="175"/>
      <c r="R22" s="176"/>
      <c r="S22" s="177">
        <f t="shared" si="3"/>
        <v>0.25363636363636366</v>
      </c>
      <c r="T22" s="175"/>
      <c r="U22" s="176"/>
      <c r="V22" s="177">
        <f t="shared" si="3"/>
        <v>-1.2733333333333332</v>
      </c>
      <c r="W22" s="177">
        <f t="shared" si="3"/>
        <v>0.4947368421052632</v>
      </c>
    </row>
    <row r="23" spans="8:23" ht="23.25" customHeight="1" thickBot="1" thickTop="1">
      <c r="H23" s="1001" t="s">
        <v>51</v>
      </c>
      <c r="I23" s="1002"/>
      <c r="J23" s="178">
        <f t="shared" si="1"/>
        <v>1</v>
      </c>
      <c r="K23" s="179">
        <f>D12/K12</f>
        <v>1.0214424951267058</v>
      </c>
      <c r="L23" s="180">
        <f>E12/L12</f>
        <v>1.01375</v>
      </c>
      <c r="M23" s="181">
        <f>F12/M12</f>
        <v>0.9230769230769232</v>
      </c>
      <c r="N23" s="179">
        <f>G12/N12</f>
        <v>1.268235294117647</v>
      </c>
      <c r="O23" s="180">
        <f>H12/O12</f>
        <v>1.0595348837209302</v>
      </c>
      <c r="P23" s="180">
        <f t="shared" si="2"/>
        <v>1.04</v>
      </c>
      <c r="Q23" s="182"/>
      <c r="R23" s="183"/>
      <c r="S23" s="184">
        <f t="shared" si="3"/>
        <v>0.8233502538071065</v>
      </c>
      <c r="T23" s="182"/>
      <c r="U23" s="183"/>
      <c r="V23" s="184">
        <f t="shared" si="3"/>
        <v>1.2448087431693993</v>
      </c>
      <c r="W23" s="184">
        <f t="shared" si="3"/>
        <v>1.0263157894736843</v>
      </c>
    </row>
    <row r="24" spans="8:23" ht="42" customHeight="1" thickBot="1">
      <c r="H24" s="143"/>
      <c r="I24" s="143"/>
      <c r="J24" s="185"/>
      <c r="K24" s="185"/>
      <c r="L24" s="185"/>
      <c r="M24" s="185"/>
      <c r="N24" s="185"/>
      <c r="O24" s="185"/>
      <c r="P24" s="185"/>
      <c r="Q24" s="15"/>
      <c r="R24" s="15"/>
      <c r="S24" s="15"/>
      <c r="T24" s="15"/>
      <c r="U24" s="15"/>
      <c r="V24" s="15"/>
      <c r="W24" s="515" t="s">
        <v>139</v>
      </c>
    </row>
    <row r="25" spans="1:23" ht="23.25" customHeight="1">
      <c r="A25" s="22"/>
      <c r="B25" s="125"/>
      <c r="C25" s="974" t="s">
        <v>148</v>
      </c>
      <c r="D25" s="975"/>
      <c r="E25" s="975"/>
      <c r="F25" s="975"/>
      <c r="G25" s="975"/>
      <c r="H25" s="975"/>
      <c r="I25" s="976"/>
      <c r="J25" s="977" t="s">
        <v>69</v>
      </c>
      <c r="K25" s="978"/>
      <c r="L25" s="978"/>
      <c r="M25" s="978"/>
      <c r="N25" s="978"/>
      <c r="O25" s="978"/>
      <c r="P25" s="979"/>
      <c r="Q25" s="980" t="s">
        <v>73</v>
      </c>
      <c r="R25" s="981"/>
      <c r="S25" s="981"/>
      <c r="T25" s="981"/>
      <c r="U25" s="981"/>
      <c r="V25" s="981"/>
      <c r="W25" s="982"/>
    </row>
    <row r="26" spans="1:23" ht="23.25" customHeight="1">
      <c r="A26" s="1013" t="str">
        <f>H15</f>
        <v>CAPEX</v>
      </c>
      <c r="B26" s="1014"/>
      <c r="C26" s="983" t="s">
        <v>150</v>
      </c>
      <c r="D26" s="984"/>
      <c r="E26" s="984"/>
      <c r="F26" s="984"/>
      <c r="G26" s="984"/>
      <c r="H26" s="984"/>
      <c r="I26" s="985"/>
      <c r="J26" s="986" t="s">
        <v>72</v>
      </c>
      <c r="K26" s="987"/>
      <c r="L26" s="987"/>
      <c r="M26" s="987"/>
      <c r="N26" s="987"/>
      <c r="O26" s="987"/>
      <c r="P26" s="988"/>
      <c r="Q26" s="989" t="s">
        <v>154</v>
      </c>
      <c r="R26" s="973"/>
      <c r="S26" s="973"/>
      <c r="T26" s="973"/>
      <c r="U26" s="973"/>
      <c r="V26" s="973"/>
      <c r="W26" s="971"/>
    </row>
    <row r="27" spans="1:23" ht="23.25" customHeight="1" thickBot="1">
      <c r="A27" s="127"/>
      <c r="B27" s="128"/>
      <c r="C27" s="20"/>
      <c r="D27" s="21"/>
      <c r="E27" s="19"/>
      <c r="F27" s="21"/>
      <c r="G27" s="21"/>
      <c r="H27" s="19"/>
      <c r="I27" s="53"/>
      <c r="J27" s="399"/>
      <c r="K27" s="400"/>
      <c r="L27" s="293"/>
      <c r="M27" s="400"/>
      <c r="N27" s="400"/>
      <c r="O27" s="293"/>
      <c r="P27" s="401"/>
      <c r="Q27" s="967"/>
      <c r="R27" s="957"/>
      <c r="S27" s="968"/>
      <c r="T27" s="957"/>
      <c r="U27" s="957"/>
      <c r="V27" s="968"/>
      <c r="W27" s="969"/>
    </row>
    <row r="28" spans="1:23" ht="23.25" customHeight="1" thickBot="1">
      <c r="A28" s="1020" t="s">
        <v>122</v>
      </c>
      <c r="B28" s="1024"/>
      <c r="C28" s="436" t="s">
        <v>126</v>
      </c>
      <c r="D28" s="503" t="s">
        <v>127</v>
      </c>
      <c r="E28" s="437" t="s">
        <v>128</v>
      </c>
      <c r="F28" s="436" t="s">
        <v>129</v>
      </c>
      <c r="G28" s="503" t="s">
        <v>130</v>
      </c>
      <c r="H28" s="437" t="s">
        <v>131</v>
      </c>
      <c r="I28" s="437" t="s">
        <v>132</v>
      </c>
      <c r="J28" s="504" t="s">
        <v>75</v>
      </c>
      <c r="K28" s="505" t="s">
        <v>133</v>
      </c>
      <c r="L28" s="438" t="s">
        <v>134</v>
      </c>
      <c r="M28" s="506" t="s">
        <v>76</v>
      </c>
      <c r="N28" s="505" t="s">
        <v>77</v>
      </c>
      <c r="O28" s="438" t="s">
        <v>78</v>
      </c>
      <c r="P28" s="438" t="s">
        <v>79</v>
      </c>
      <c r="Q28" s="507" t="s">
        <v>75</v>
      </c>
      <c r="R28" s="508" t="s">
        <v>80</v>
      </c>
      <c r="S28" s="439" t="s">
        <v>81</v>
      </c>
      <c r="T28" s="509" t="s">
        <v>135</v>
      </c>
      <c r="U28" s="508" t="s">
        <v>136</v>
      </c>
      <c r="V28" s="439" t="s">
        <v>137</v>
      </c>
      <c r="W28" s="439" t="s">
        <v>138</v>
      </c>
    </row>
    <row r="29" spans="1:23" ht="23.25" customHeight="1" thickTop="1">
      <c r="A29" s="1009" t="s">
        <v>5</v>
      </c>
      <c r="B29" s="1010"/>
      <c r="C29" s="194">
        <f aca="true" t="shared" si="4" ref="C29:P29">C6/C$12</f>
        <v>0.2038327526132404</v>
      </c>
      <c r="D29" s="195">
        <f t="shared" si="4"/>
        <v>0.18797709923664122</v>
      </c>
      <c r="E29" s="196">
        <f t="shared" si="4"/>
        <v>0.19358816276202218</v>
      </c>
      <c r="F29" s="197">
        <f t="shared" si="4"/>
        <v>0.27499999999999997</v>
      </c>
      <c r="G29" s="195">
        <f t="shared" si="4"/>
        <v>0.22820037105751392</v>
      </c>
      <c r="H29" s="198">
        <f t="shared" si="4"/>
        <v>0.2528533801580333</v>
      </c>
      <c r="I29" s="194">
        <f t="shared" si="4"/>
        <v>0.22820512820512817</v>
      </c>
      <c r="J29" s="252">
        <f t="shared" si="4"/>
        <v>0.2038327526132404</v>
      </c>
      <c r="K29" s="253">
        <f t="shared" si="4"/>
        <v>0.2270955165692008</v>
      </c>
      <c r="L29" s="254">
        <f t="shared" si="4"/>
        <v>0.21875</v>
      </c>
      <c r="M29" s="255">
        <f t="shared" si="4"/>
        <v>0.2307692307692308</v>
      </c>
      <c r="N29" s="253">
        <f t="shared" si="4"/>
        <v>0.23529411764705882</v>
      </c>
      <c r="O29" s="254">
        <f t="shared" si="4"/>
        <v>0.23255813953488372</v>
      </c>
      <c r="P29" s="256">
        <f t="shared" si="4"/>
        <v>0.22666666666666666</v>
      </c>
      <c r="Q29" s="204"/>
      <c r="R29" s="205"/>
      <c r="S29" s="206">
        <f aca="true" t="shared" si="5" ref="S29:S34">S6/S$12</f>
        <v>0.12182741116751267</v>
      </c>
      <c r="T29" s="207"/>
      <c r="U29" s="205"/>
      <c r="V29" s="206">
        <f aca="true" t="shared" si="6" ref="V29:W34">V6/V$12</f>
        <v>0.26775956284153013</v>
      </c>
      <c r="W29" s="206">
        <f t="shared" si="6"/>
        <v>0.19210526315789475</v>
      </c>
    </row>
    <row r="30" spans="1:23" ht="23.25" customHeight="1">
      <c r="A30" s="1003" t="s">
        <v>1</v>
      </c>
      <c r="B30" s="1004"/>
      <c r="C30" s="277">
        <f aca="true" t="shared" si="7" ref="C30:P34">C7/C$12</f>
        <v>0.23693379790940763</v>
      </c>
      <c r="D30" s="278">
        <f t="shared" si="7"/>
        <v>0.2337786259541985</v>
      </c>
      <c r="E30" s="279">
        <f t="shared" si="7"/>
        <v>0.23489519112207152</v>
      </c>
      <c r="F30" s="280">
        <f t="shared" si="7"/>
        <v>0.26666666666666666</v>
      </c>
      <c r="G30" s="278">
        <f t="shared" si="7"/>
        <v>0.27736549165120594</v>
      </c>
      <c r="H30" s="277">
        <f t="shared" si="7"/>
        <v>0.27172958735733094</v>
      </c>
      <c r="I30" s="277">
        <f t="shared" si="7"/>
        <v>0.2564102564102564</v>
      </c>
      <c r="J30" s="24">
        <f t="shared" si="7"/>
        <v>0.23693379790940763</v>
      </c>
      <c r="K30" s="25">
        <f t="shared" si="7"/>
        <v>0.3060428849902534</v>
      </c>
      <c r="L30" s="26">
        <f t="shared" si="7"/>
        <v>0.28125</v>
      </c>
      <c r="M30" s="27">
        <f t="shared" si="7"/>
        <v>0.2692307692307693</v>
      </c>
      <c r="N30" s="25">
        <f t="shared" si="7"/>
        <v>0.23529411764705882</v>
      </c>
      <c r="O30" s="26">
        <f t="shared" si="7"/>
        <v>0.2558139534883721</v>
      </c>
      <c r="P30" s="341">
        <f t="shared" si="7"/>
        <v>0.26666666666666666</v>
      </c>
      <c r="Q30" s="286"/>
      <c r="R30" s="287"/>
      <c r="S30" s="288">
        <f t="shared" si="5"/>
        <v>0.0913705583756345</v>
      </c>
      <c r="T30" s="234"/>
      <c r="U30" s="287"/>
      <c r="V30" s="288">
        <f t="shared" si="6"/>
        <v>0.28961748633879786</v>
      </c>
      <c r="W30" s="288">
        <f t="shared" si="6"/>
        <v>0.1868421052631579</v>
      </c>
    </row>
    <row r="31" spans="1:23" ht="23.25" customHeight="1">
      <c r="A31" s="1003" t="s">
        <v>2</v>
      </c>
      <c r="B31" s="1004"/>
      <c r="C31" s="194">
        <f t="shared" si="7"/>
        <v>0.2787456445993031</v>
      </c>
      <c r="D31" s="221">
        <f t="shared" si="7"/>
        <v>0.166030534351145</v>
      </c>
      <c r="E31" s="222">
        <f t="shared" si="7"/>
        <v>0.2059186189889026</v>
      </c>
      <c r="F31" s="223">
        <f t="shared" si="7"/>
        <v>0.25833333333333336</v>
      </c>
      <c r="G31" s="221">
        <f t="shared" si="7"/>
        <v>0.2931354359925789</v>
      </c>
      <c r="H31" s="194">
        <f t="shared" si="7"/>
        <v>0.27480245829675154</v>
      </c>
      <c r="I31" s="194">
        <f t="shared" si="7"/>
        <v>0.24615384615384614</v>
      </c>
      <c r="J31" s="262">
        <f t="shared" si="7"/>
        <v>0.2787456445993031</v>
      </c>
      <c r="K31" s="263">
        <f t="shared" si="7"/>
        <v>0.18518518518518517</v>
      </c>
      <c r="L31" s="264">
        <f t="shared" si="7"/>
        <v>0.21875</v>
      </c>
      <c r="M31" s="265">
        <f t="shared" si="7"/>
        <v>0.2692307692307693</v>
      </c>
      <c r="N31" s="263">
        <f t="shared" si="7"/>
        <v>0.2823529411764706</v>
      </c>
      <c r="O31" s="264">
        <f t="shared" si="7"/>
        <v>0.2744186046511628</v>
      </c>
      <c r="P31" s="266">
        <f t="shared" si="7"/>
        <v>0.25066666666666665</v>
      </c>
      <c r="Q31" s="229"/>
      <c r="R31" s="230"/>
      <c r="S31" s="231">
        <f t="shared" si="5"/>
        <v>0.14213197969543145</v>
      </c>
      <c r="T31" s="232"/>
      <c r="U31" s="230"/>
      <c r="V31" s="231">
        <f t="shared" si="6"/>
        <v>0.3387978142076503</v>
      </c>
      <c r="W31" s="231">
        <f t="shared" si="6"/>
        <v>0.23684210526315788</v>
      </c>
    </row>
    <row r="32" spans="1:23" ht="23.25" customHeight="1">
      <c r="A32" s="1003" t="s">
        <v>3</v>
      </c>
      <c r="B32" s="1004"/>
      <c r="C32" s="194">
        <f t="shared" si="7"/>
        <v>0.10104529616724738</v>
      </c>
      <c r="D32" s="221">
        <f t="shared" si="7"/>
        <v>0.13358778625954196</v>
      </c>
      <c r="E32" s="222">
        <f t="shared" si="7"/>
        <v>0.12207151664611592</v>
      </c>
      <c r="F32" s="223">
        <f t="shared" si="7"/>
        <v>0.09999999999999999</v>
      </c>
      <c r="G32" s="221">
        <f t="shared" si="7"/>
        <v>0.07606679035250463</v>
      </c>
      <c r="H32" s="194">
        <f t="shared" si="7"/>
        <v>0.08867427568042142</v>
      </c>
      <c r="I32" s="194">
        <f t="shared" si="7"/>
        <v>0.10256410256410256</v>
      </c>
      <c r="J32" s="262">
        <f t="shared" si="7"/>
        <v>0.10104529616724738</v>
      </c>
      <c r="K32" s="263">
        <f t="shared" si="7"/>
        <v>0.08966861598440545</v>
      </c>
      <c r="L32" s="264">
        <f t="shared" si="7"/>
        <v>0.09375</v>
      </c>
      <c r="M32" s="265">
        <f t="shared" si="7"/>
        <v>0.05384615384615385</v>
      </c>
      <c r="N32" s="263">
        <f t="shared" si="7"/>
        <v>0.09411764705882353</v>
      </c>
      <c r="O32" s="264">
        <f t="shared" si="7"/>
        <v>0.06976744186046512</v>
      </c>
      <c r="P32" s="266">
        <f t="shared" si="7"/>
        <v>0.08</v>
      </c>
      <c r="Q32" s="229"/>
      <c r="R32" s="230"/>
      <c r="S32" s="231">
        <f t="shared" si="5"/>
        <v>0.06598984771573603</v>
      </c>
      <c r="T32" s="233"/>
      <c r="U32" s="230"/>
      <c r="V32" s="231">
        <f t="shared" si="6"/>
        <v>0.10382513661202188</v>
      </c>
      <c r="W32" s="231">
        <f t="shared" si="6"/>
        <v>0.08421052631578947</v>
      </c>
    </row>
    <row r="33" spans="1:23" ht="23.25" customHeight="1">
      <c r="A33" s="1003" t="s">
        <v>4</v>
      </c>
      <c r="B33" s="1004"/>
      <c r="C33" s="194">
        <f t="shared" si="7"/>
        <v>0.033101045296167246</v>
      </c>
      <c r="D33" s="221">
        <f t="shared" si="7"/>
        <v>0.09255725190839693</v>
      </c>
      <c r="E33" s="222">
        <f t="shared" si="7"/>
        <v>0.07151664611590629</v>
      </c>
      <c r="F33" s="223">
        <f t="shared" si="7"/>
        <v>0.03333333333333333</v>
      </c>
      <c r="G33" s="221">
        <f t="shared" si="7"/>
        <v>0.022263450834879406</v>
      </c>
      <c r="H33" s="194">
        <f t="shared" si="7"/>
        <v>0.028094820017559263</v>
      </c>
      <c r="I33" s="194">
        <f t="shared" si="7"/>
        <v>0.04615384615384615</v>
      </c>
      <c r="J33" s="262">
        <f t="shared" si="7"/>
        <v>0.033101045296167246</v>
      </c>
      <c r="K33" s="263">
        <f t="shared" si="7"/>
        <v>0.07894736842105263</v>
      </c>
      <c r="L33" s="264">
        <f t="shared" si="7"/>
        <v>0.0625</v>
      </c>
      <c r="M33" s="265">
        <f t="shared" si="7"/>
        <v>0.046153846153846156</v>
      </c>
      <c r="N33" s="263">
        <f t="shared" si="7"/>
        <v>0.047058823529411764</v>
      </c>
      <c r="O33" s="264">
        <f t="shared" si="7"/>
        <v>0.046511627906976744</v>
      </c>
      <c r="P33" s="266">
        <f t="shared" si="7"/>
        <v>0.05333333333333334</v>
      </c>
      <c r="Q33" s="229"/>
      <c r="R33" s="230"/>
      <c r="S33" s="231">
        <f t="shared" si="5"/>
        <v>0.02030456852791878</v>
      </c>
      <c r="T33" s="234"/>
      <c r="U33" s="230"/>
      <c r="V33" s="231">
        <f t="shared" si="6"/>
        <v>0.0819672131147541</v>
      </c>
      <c r="W33" s="231">
        <f t="shared" si="6"/>
        <v>0.049999999999999996</v>
      </c>
    </row>
    <row r="34" spans="1:23" ht="23.25" customHeight="1" thickBot="1">
      <c r="A34" s="1022" t="s">
        <v>38</v>
      </c>
      <c r="B34" s="1023"/>
      <c r="C34" s="311">
        <f t="shared" si="7"/>
        <v>0.14634146341463417</v>
      </c>
      <c r="D34" s="308">
        <f t="shared" si="7"/>
        <v>0.18606870229007633</v>
      </c>
      <c r="E34" s="309">
        <f t="shared" si="7"/>
        <v>0.17200986436498153</v>
      </c>
      <c r="F34" s="310">
        <f t="shared" si="7"/>
        <v>0.06666666666666667</v>
      </c>
      <c r="G34" s="308">
        <f t="shared" si="7"/>
        <v>0.10296846011131724</v>
      </c>
      <c r="H34" s="311">
        <f t="shared" si="7"/>
        <v>0.08384547848990341</v>
      </c>
      <c r="I34" s="311">
        <f t="shared" si="7"/>
        <v>0.12051282051282051</v>
      </c>
      <c r="J34" s="342">
        <f t="shared" si="7"/>
        <v>0.14634146341463417</v>
      </c>
      <c r="K34" s="343">
        <f t="shared" si="7"/>
        <v>0.11306042884990253</v>
      </c>
      <c r="L34" s="344">
        <f t="shared" si="7"/>
        <v>0.125</v>
      </c>
      <c r="M34" s="345">
        <f t="shared" si="7"/>
        <v>0.13076923076923078</v>
      </c>
      <c r="N34" s="343">
        <f t="shared" si="7"/>
        <v>0.10588235294117647</v>
      </c>
      <c r="O34" s="344">
        <f t="shared" si="7"/>
        <v>0.12093023255813953</v>
      </c>
      <c r="P34" s="346">
        <f t="shared" si="7"/>
        <v>0.12266666666666666</v>
      </c>
      <c r="Q34" s="333"/>
      <c r="R34" s="334"/>
      <c r="S34" s="335">
        <f t="shared" si="5"/>
        <v>0.5583756345177664</v>
      </c>
      <c r="T34" s="336"/>
      <c r="U34" s="334"/>
      <c r="V34" s="335">
        <f t="shared" si="6"/>
        <v>-0.0819672131147541</v>
      </c>
      <c r="W34" s="335">
        <f t="shared" si="6"/>
        <v>0.25</v>
      </c>
    </row>
  </sheetData>
  <mergeCells count="44">
    <mergeCell ref="C2:I2"/>
    <mergeCell ref="J2:P2"/>
    <mergeCell ref="Q2:W2"/>
    <mergeCell ref="A3:B3"/>
    <mergeCell ref="C3:I3"/>
    <mergeCell ref="J3:P3"/>
    <mergeCell ref="Q3:W3"/>
    <mergeCell ref="Q4:W4"/>
    <mergeCell ref="A5:B5"/>
    <mergeCell ref="A6:B6"/>
    <mergeCell ref="A7:B7"/>
    <mergeCell ref="A8:B8"/>
    <mergeCell ref="A9:B9"/>
    <mergeCell ref="A10:B10"/>
    <mergeCell ref="A11:B11"/>
    <mergeCell ref="A12:B12"/>
    <mergeCell ref="J14:P14"/>
    <mergeCell ref="Q14:W14"/>
    <mergeCell ref="H15:I15"/>
    <mergeCell ref="J15:P15"/>
    <mergeCell ref="Q15:W15"/>
    <mergeCell ref="H16:I16"/>
    <mergeCell ref="H17:I17"/>
    <mergeCell ref="H18:I18"/>
    <mergeCell ref="H19:I19"/>
    <mergeCell ref="H20:I20"/>
    <mergeCell ref="H21:I21"/>
    <mergeCell ref="H22:I22"/>
    <mergeCell ref="H23:I23"/>
    <mergeCell ref="C25:I25"/>
    <mergeCell ref="J25:P25"/>
    <mergeCell ref="Q25:W25"/>
    <mergeCell ref="A26:B26"/>
    <mergeCell ref="C26:I26"/>
    <mergeCell ref="J26:P26"/>
    <mergeCell ref="Q26:W26"/>
    <mergeCell ref="Q27:W27"/>
    <mergeCell ref="A28:B28"/>
    <mergeCell ref="A29:B29"/>
    <mergeCell ref="A30:B30"/>
    <mergeCell ref="A31:B31"/>
    <mergeCell ref="A32:B32"/>
    <mergeCell ref="A33:B33"/>
    <mergeCell ref="A34:B34"/>
  </mergeCells>
  <printOptions/>
  <pageMargins left="0.26" right="0.2" top="0.5905511811023623" bottom="0.1968503937007874" header="0.5118110236220472" footer="0.35433070866141736"/>
  <pageSetup horizontalDpi="600" verticalDpi="600" orientation="landscape" paperSize="9" scale="62" r:id="rId2"/>
  <headerFooter alignWithMargins="0">
    <oddFooter>&amp;C&amp;P/&amp;N&amp;R&amp;F&amp;A</oddFooter>
  </headerFooter>
  <drawing r:id="rId1"/>
</worksheet>
</file>

<file path=xl/worksheets/sheet15.xml><?xml version="1.0" encoding="utf-8"?>
<worksheet xmlns="http://schemas.openxmlformats.org/spreadsheetml/2006/main" xmlns:r="http://schemas.openxmlformats.org/officeDocument/2006/relationships">
  <dimension ref="A1:W34"/>
  <sheetViews>
    <sheetView zoomScale="75" zoomScaleNormal="75" workbookViewId="0" topLeftCell="A1">
      <selection activeCell="C13" sqref="C13"/>
    </sheetView>
  </sheetViews>
  <sheetFormatPr defaultColWidth="9.00390625" defaultRowHeight="13.5"/>
  <cols>
    <col min="1" max="23" width="10.125" style="126" customWidth="1"/>
    <col min="24" max="16384" width="9.00390625" style="126" customWidth="1"/>
  </cols>
  <sheetData>
    <row r="1" spans="1:23" s="124" customFormat="1" ht="14.25" thickBot="1">
      <c r="A1" s="123"/>
      <c r="B1" s="123"/>
      <c r="C1" s="123"/>
      <c r="D1" s="123"/>
      <c r="E1" s="123"/>
      <c r="F1" s="123"/>
      <c r="G1" s="123"/>
      <c r="H1" s="123"/>
      <c r="I1" s="123"/>
      <c r="J1" s="123"/>
      <c r="K1" s="123"/>
      <c r="L1" s="123"/>
      <c r="M1" s="123"/>
      <c r="N1" s="123"/>
      <c r="O1" s="123"/>
      <c r="P1" s="123"/>
      <c r="Q1" s="123"/>
      <c r="R1" s="123"/>
      <c r="S1" s="123"/>
      <c r="T1" s="123"/>
      <c r="U1" s="123"/>
      <c r="V1" s="123"/>
      <c r="W1" s="2" t="s">
        <v>112</v>
      </c>
    </row>
    <row r="2" spans="1:23" ht="16.5" customHeight="1">
      <c r="A2" s="22"/>
      <c r="B2" s="125"/>
      <c r="C2" s="974" t="s">
        <v>69</v>
      </c>
      <c r="D2" s="975"/>
      <c r="E2" s="975"/>
      <c r="F2" s="975"/>
      <c r="G2" s="975"/>
      <c r="H2" s="975"/>
      <c r="I2" s="976"/>
      <c r="J2" s="977" t="s">
        <v>69</v>
      </c>
      <c r="K2" s="978"/>
      <c r="L2" s="978"/>
      <c r="M2" s="978"/>
      <c r="N2" s="978"/>
      <c r="O2" s="978"/>
      <c r="P2" s="979"/>
      <c r="Q2" s="980" t="s">
        <v>73</v>
      </c>
      <c r="R2" s="981"/>
      <c r="S2" s="981"/>
      <c r="T2" s="981"/>
      <c r="U2" s="981"/>
      <c r="V2" s="981"/>
      <c r="W2" s="982"/>
    </row>
    <row r="3" spans="1:23" ht="15.75" customHeight="1">
      <c r="A3" s="1013" t="s">
        <v>53</v>
      </c>
      <c r="B3" s="1014"/>
      <c r="C3" s="983" t="s">
        <v>70</v>
      </c>
      <c r="D3" s="984"/>
      <c r="E3" s="984"/>
      <c r="F3" s="984"/>
      <c r="G3" s="984"/>
      <c r="H3" s="984"/>
      <c r="I3" s="985"/>
      <c r="J3" s="986" t="s">
        <v>72</v>
      </c>
      <c r="K3" s="987"/>
      <c r="L3" s="987"/>
      <c r="M3" s="987"/>
      <c r="N3" s="987"/>
      <c r="O3" s="987"/>
      <c r="P3" s="988"/>
      <c r="Q3" s="989" t="s">
        <v>74</v>
      </c>
      <c r="R3" s="973"/>
      <c r="S3" s="973"/>
      <c r="T3" s="973"/>
      <c r="U3" s="973"/>
      <c r="V3" s="973"/>
      <c r="W3" s="971"/>
    </row>
    <row r="4" spans="1:23" ht="9.75" customHeight="1" thickBot="1">
      <c r="A4" s="127"/>
      <c r="B4" s="128"/>
      <c r="C4" s="20"/>
      <c r="D4" s="21"/>
      <c r="E4" s="19"/>
      <c r="F4" s="21"/>
      <c r="G4" s="21"/>
      <c r="H4" s="19"/>
      <c r="I4" s="53"/>
      <c r="J4" s="399"/>
      <c r="K4" s="400"/>
      <c r="L4" s="293"/>
      <c r="M4" s="400"/>
      <c r="N4" s="400"/>
      <c r="O4" s="293"/>
      <c r="P4" s="401"/>
      <c r="Q4" s="967"/>
      <c r="R4" s="957"/>
      <c r="S4" s="968"/>
      <c r="T4" s="957"/>
      <c r="U4" s="957"/>
      <c r="V4" s="968"/>
      <c r="W4" s="969"/>
    </row>
    <row r="5" spans="1:23" ht="20.25" customHeight="1" thickBot="1">
      <c r="A5" s="1007"/>
      <c r="B5" s="1008"/>
      <c r="C5" s="436" t="s">
        <v>126</v>
      </c>
      <c r="D5" s="463" t="s">
        <v>82</v>
      </c>
      <c r="E5" s="464" t="s">
        <v>83</v>
      </c>
      <c r="F5" s="462" t="s">
        <v>84</v>
      </c>
      <c r="G5" s="463" t="s">
        <v>85</v>
      </c>
      <c r="H5" s="464" t="s">
        <v>86</v>
      </c>
      <c r="I5" s="464" t="s">
        <v>87</v>
      </c>
      <c r="J5" s="465" t="s">
        <v>75</v>
      </c>
      <c r="K5" s="16" t="s">
        <v>88</v>
      </c>
      <c r="L5" s="17" t="s">
        <v>89</v>
      </c>
      <c r="M5" s="18" t="s">
        <v>76</v>
      </c>
      <c r="N5" s="16" t="s">
        <v>77</v>
      </c>
      <c r="O5" s="17" t="s">
        <v>78</v>
      </c>
      <c r="P5" s="17" t="s">
        <v>79</v>
      </c>
      <c r="Q5" s="11" t="s">
        <v>75</v>
      </c>
      <c r="R5" s="3" t="s">
        <v>80</v>
      </c>
      <c r="S5" s="13" t="s">
        <v>81</v>
      </c>
      <c r="T5" s="12" t="s">
        <v>90</v>
      </c>
      <c r="U5" s="3" t="s">
        <v>91</v>
      </c>
      <c r="V5" s="13" t="s">
        <v>92</v>
      </c>
      <c r="W5" s="13" t="s">
        <v>93</v>
      </c>
    </row>
    <row r="6" spans="1:23" ht="23.25" customHeight="1" thickTop="1">
      <c r="A6" s="1009" t="s">
        <v>5</v>
      </c>
      <c r="B6" s="1010"/>
      <c r="C6" s="567">
        <f>IAB!C19</f>
        <v>1.64</v>
      </c>
      <c r="D6" s="756">
        <f>IAB!D19</f>
        <v>2.35</v>
      </c>
      <c r="E6" s="757">
        <f>IAB!E19</f>
        <v>3.99</v>
      </c>
      <c r="F6" s="758">
        <f>IAB!F19</f>
        <v>2.2</v>
      </c>
      <c r="G6" s="756">
        <f>IAB!G19</f>
        <v>2.31</v>
      </c>
      <c r="H6" s="759">
        <f>IAB!H19</f>
        <v>4.51</v>
      </c>
      <c r="I6" s="567">
        <f>IAB!I19</f>
        <v>8.5</v>
      </c>
      <c r="J6" s="572">
        <f>'[1]減価償却費 CP'!$J$6/10</f>
        <v>1.64</v>
      </c>
      <c r="K6" s="573">
        <f>'[1]減価償却費 CP'!$K$6/10</f>
        <v>1.7399999999999998</v>
      </c>
      <c r="L6" s="574">
        <f>'[1]減価償却費 CP'!$L$6/10</f>
        <v>3.38</v>
      </c>
      <c r="M6" s="575">
        <f>'[1]減価償却費 CP'!$M$6/10</f>
        <v>1.73</v>
      </c>
      <c r="N6" s="573">
        <f>'[1]減価償却費 CP'!$N$6/10</f>
        <v>1.8</v>
      </c>
      <c r="O6" s="574">
        <f>'[1]減価償却費 CP'!$O$6/10</f>
        <v>3.53</v>
      </c>
      <c r="P6" s="576">
        <f>'[1]減価償却費 CP'!$P$6/10</f>
        <v>6.909999999999999</v>
      </c>
      <c r="Q6" s="577"/>
      <c r="R6" s="578"/>
      <c r="S6" s="579"/>
      <c r="T6" s="580"/>
      <c r="U6" s="578"/>
      <c r="V6" s="579"/>
      <c r="W6" s="651">
        <f>IAB!W19</f>
        <v>10</v>
      </c>
    </row>
    <row r="7" spans="1:23" ht="23.25" customHeight="1">
      <c r="A7" s="1003" t="s">
        <v>1</v>
      </c>
      <c r="B7" s="1004"/>
      <c r="C7" s="567">
        <f>ECB!C19</f>
        <v>1.67</v>
      </c>
      <c r="D7" s="760">
        <f>ECB!D19</f>
        <v>1.3900000000000001</v>
      </c>
      <c r="E7" s="761">
        <f>ECB!E19</f>
        <v>3.06</v>
      </c>
      <c r="F7" s="762">
        <f>ECB!F19</f>
        <v>1.7</v>
      </c>
      <c r="G7" s="760">
        <f>ECB!G19</f>
        <v>1.7399999999999998</v>
      </c>
      <c r="H7" s="761">
        <f>ECB!H19</f>
        <v>3.4399999999999995</v>
      </c>
      <c r="I7" s="567">
        <f>ECB!I19</f>
        <v>6.5</v>
      </c>
      <c r="J7" s="763">
        <f>'[1]減価償却費 CP'!$J$7/10</f>
        <v>1.67</v>
      </c>
      <c r="K7" s="764">
        <f>'[1]減価償却費 CP'!$K$7/10</f>
        <v>1.81</v>
      </c>
      <c r="L7" s="765">
        <f>'[1]減価償却費 CP'!$L$7/10</f>
        <v>3.4799999999999995</v>
      </c>
      <c r="M7" s="766">
        <f>'[1]減価償却費 CP'!$M$7/10</f>
        <v>1.8</v>
      </c>
      <c r="N7" s="764">
        <f>'[1]減価償却費 CP'!$N$7/10</f>
        <v>1.81</v>
      </c>
      <c r="O7" s="765">
        <f>'[1]減価償却費 CP'!$O$7/10</f>
        <v>3.6100000000000003</v>
      </c>
      <c r="P7" s="767">
        <f>'[1]減価償却費 CP'!$P$7/10</f>
        <v>7.090000000000001</v>
      </c>
      <c r="Q7" s="768"/>
      <c r="R7" s="633"/>
      <c r="S7" s="634"/>
      <c r="T7" s="608"/>
      <c r="U7" s="633"/>
      <c r="V7" s="634"/>
      <c r="W7" s="769">
        <f>ECB!W19</f>
        <v>5.9</v>
      </c>
    </row>
    <row r="8" spans="1:23" ht="23.25" customHeight="1">
      <c r="A8" s="1003" t="s">
        <v>2</v>
      </c>
      <c r="B8" s="1004"/>
      <c r="C8" s="567">
        <f>AEC!C19</f>
        <v>0.9800000000000001</v>
      </c>
      <c r="D8" s="760">
        <f>AEC!D19</f>
        <v>0.64</v>
      </c>
      <c r="E8" s="761">
        <f>AEC!E19</f>
        <v>1.62</v>
      </c>
      <c r="F8" s="762">
        <f>AEC!F19</f>
        <v>0.9</v>
      </c>
      <c r="G8" s="760">
        <f>AEC!G19</f>
        <v>0.8800000000000001</v>
      </c>
      <c r="H8" s="761">
        <f>AEC!H19</f>
        <v>1.7800000000000002</v>
      </c>
      <c r="I8" s="567">
        <f>AEC!I19</f>
        <v>3.4000000000000004</v>
      </c>
      <c r="J8" s="598">
        <f>'[1]減価償却費 CP'!$J$8/10</f>
        <v>0.9800000000000001</v>
      </c>
      <c r="K8" s="599">
        <f>'[1]減価償却費 CP'!$K$8/10</f>
        <v>1.05</v>
      </c>
      <c r="L8" s="600">
        <f>'[1]減価償却費 CP'!$L$8/10</f>
        <v>2.0300000000000002</v>
      </c>
      <c r="M8" s="601">
        <f>'[1]減価償却費 CP'!$M$8/10</f>
        <v>1.03</v>
      </c>
      <c r="N8" s="599">
        <f>'[1]減価償却費 CP'!$N$8/10</f>
        <v>1.0699999999999998</v>
      </c>
      <c r="O8" s="600">
        <f>'[1]減価償却費 CP'!$O$8/10</f>
        <v>2.1</v>
      </c>
      <c r="P8" s="602">
        <f>'[1]減価償却費 CP'!$P$8/10</f>
        <v>4.13</v>
      </c>
      <c r="Q8" s="603"/>
      <c r="R8" s="604"/>
      <c r="S8" s="605"/>
      <c r="T8" s="606"/>
      <c r="U8" s="604"/>
      <c r="V8" s="605"/>
      <c r="W8" s="769">
        <f>AEC!W19</f>
        <v>3</v>
      </c>
    </row>
    <row r="9" spans="1:23" ht="23.25" customHeight="1">
      <c r="A9" s="1003" t="s">
        <v>3</v>
      </c>
      <c r="B9" s="1004"/>
      <c r="C9" s="567">
        <f>SSB!C19</f>
        <v>0.93</v>
      </c>
      <c r="D9" s="760">
        <f>SSB!D19</f>
        <v>1.6</v>
      </c>
      <c r="E9" s="761">
        <f>SSB!E19</f>
        <v>2.5300000000000002</v>
      </c>
      <c r="F9" s="762">
        <f>SSB!F19</f>
        <v>0.9</v>
      </c>
      <c r="G9" s="760">
        <f>SSB!G19</f>
        <v>0.97</v>
      </c>
      <c r="H9" s="761">
        <f>SSB!H19</f>
        <v>1.87</v>
      </c>
      <c r="I9" s="567">
        <f>SSB!I19</f>
        <v>4.4</v>
      </c>
      <c r="J9" s="598">
        <f>'[1]減価償却費 CP'!$J$9/10</f>
        <v>0.93</v>
      </c>
      <c r="K9" s="599">
        <f>'[1]減価償却費 CP'!$K$9/10</f>
        <v>0.9800000000000001</v>
      </c>
      <c r="L9" s="600">
        <f>'[1]減価償却費 CP'!$L$9/10</f>
        <v>1.9100000000000001</v>
      </c>
      <c r="M9" s="601">
        <f>'[1]減価償却費 CP'!$M$9/10</f>
        <v>0.58</v>
      </c>
      <c r="N9" s="599">
        <f>'[1]減価償却費 CP'!$N$9/10</f>
        <v>0.5700000000000001</v>
      </c>
      <c r="O9" s="600">
        <f>'[1]減価償却費 CP'!$O$9/10</f>
        <v>1.15</v>
      </c>
      <c r="P9" s="602">
        <f>'[1]減価償却費 CP'!$P$9/10</f>
        <v>3.06</v>
      </c>
      <c r="Q9" s="603"/>
      <c r="R9" s="604"/>
      <c r="S9" s="605"/>
      <c r="T9" s="607"/>
      <c r="U9" s="604"/>
      <c r="V9" s="605"/>
      <c r="W9" s="769">
        <f>SSB!W19</f>
        <v>6.6</v>
      </c>
    </row>
    <row r="10" spans="1:23" ht="23.25" customHeight="1">
      <c r="A10" s="1003" t="s">
        <v>4</v>
      </c>
      <c r="B10" s="1004"/>
      <c r="C10" s="567">
        <f>HCB!C19</f>
        <v>0.31</v>
      </c>
      <c r="D10" s="760">
        <f>HCB!D19</f>
        <v>0.13</v>
      </c>
      <c r="E10" s="761">
        <f>HCB!E19</f>
        <v>0.44</v>
      </c>
      <c r="F10" s="762">
        <f>HCB!F19</f>
        <v>0.3</v>
      </c>
      <c r="G10" s="760">
        <f>HCB!G19</f>
        <v>0.26</v>
      </c>
      <c r="H10" s="761">
        <f>HCB!H19</f>
        <v>0.56</v>
      </c>
      <c r="I10" s="567">
        <f>HCB!I19</f>
        <v>1</v>
      </c>
      <c r="J10" s="598">
        <f>'[1]減価償却費 CP'!$J$10/10</f>
        <v>0.31</v>
      </c>
      <c r="K10" s="599">
        <f>'[1]減価償却費 CP'!$K$10/10</f>
        <v>0.36</v>
      </c>
      <c r="L10" s="600">
        <f>'[1]減価償却費 CP'!$L$10/10</f>
        <v>0.67</v>
      </c>
      <c r="M10" s="601">
        <f>'[1]減価償却費 CP'!$M$10/10</f>
        <v>0.37</v>
      </c>
      <c r="N10" s="599">
        <f>'[1]減価償却費 CP'!$N$10/10</f>
        <v>0.38</v>
      </c>
      <c r="O10" s="600">
        <f>'[1]減価償却費 CP'!$O$10/10</f>
        <v>0.75</v>
      </c>
      <c r="P10" s="602">
        <f>'[1]減価償却費 CP'!$P$10/10</f>
        <v>1.42</v>
      </c>
      <c r="Q10" s="603"/>
      <c r="R10" s="604"/>
      <c r="S10" s="605"/>
      <c r="T10" s="608"/>
      <c r="U10" s="604"/>
      <c r="V10" s="605"/>
      <c r="W10" s="769">
        <f>HCB!W19</f>
        <v>0.9</v>
      </c>
    </row>
    <row r="11" spans="1:23" ht="23.25" customHeight="1" thickBot="1">
      <c r="A11" s="1005" t="s">
        <v>28</v>
      </c>
      <c r="B11" s="1006"/>
      <c r="C11" s="567">
        <f>Other!C19</f>
        <v>1.6600000000000001</v>
      </c>
      <c r="D11" s="760">
        <f>Other!D19</f>
        <v>1.04</v>
      </c>
      <c r="E11" s="761">
        <f>Other!E19</f>
        <v>2.7</v>
      </c>
      <c r="F11" s="762">
        <f>Other!F19</f>
        <v>1.7</v>
      </c>
      <c r="G11" s="760">
        <f>Other!G19</f>
        <v>1.8</v>
      </c>
      <c r="H11" s="761">
        <f>Other!H19</f>
        <v>3.5</v>
      </c>
      <c r="I11" s="567">
        <f>Other!I19</f>
        <v>6.2</v>
      </c>
      <c r="J11" s="586">
        <f>'[1]減価償却費 CP'!$J$11/10</f>
        <v>1.6600000000000001</v>
      </c>
      <c r="K11" s="587">
        <f>'[1]減価償却費 CP'!$K$11/10</f>
        <v>1.67</v>
      </c>
      <c r="L11" s="588">
        <f>'[1]減価償却費 CP'!$L$11/10</f>
        <v>3.3299999999999996</v>
      </c>
      <c r="M11" s="589">
        <f>'[1]減価償却費 CP'!$M$11/10</f>
        <v>1.9899999999999998</v>
      </c>
      <c r="N11" s="587">
        <f>'[1]減価償却費 CP'!$N$11/10</f>
        <v>2.07</v>
      </c>
      <c r="O11" s="588">
        <f>'[1]減価償却費 CP'!$O$11/10</f>
        <v>4.0600000000000005</v>
      </c>
      <c r="P11" s="590">
        <f>'[1]減価償却費 CP'!$P$11/10</f>
        <v>7.390000000000001</v>
      </c>
      <c r="Q11" s="591"/>
      <c r="R11" s="592"/>
      <c r="S11" s="593"/>
      <c r="T11" s="594"/>
      <c r="U11" s="592"/>
      <c r="V11" s="593"/>
      <c r="W11" s="657">
        <f>Other!W19</f>
        <v>1.3</v>
      </c>
    </row>
    <row r="12" spans="1:23" ht="23.25" customHeight="1" thickBot="1" thickTop="1">
      <c r="A12" s="1001" t="s">
        <v>51</v>
      </c>
      <c r="B12" s="1002"/>
      <c r="C12" s="770">
        <f>SUM(C6:C11)</f>
        <v>7.1899999999999995</v>
      </c>
      <c r="D12" s="771">
        <f aca="true" t="shared" si="0" ref="D12:I12">SUM(D6:D11)</f>
        <v>7.15</v>
      </c>
      <c r="E12" s="772">
        <f t="shared" si="0"/>
        <v>14.340000000000003</v>
      </c>
      <c r="F12" s="773">
        <f t="shared" si="0"/>
        <v>7.700000000000001</v>
      </c>
      <c r="G12" s="771">
        <f t="shared" si="0"/>
        <v>7.959999999999999</v>
      </c>
      <c r="H12" s="770">
        <f t="shared" si="0"/>
        <v>15.660000000000002</v>
      </c>
      <c r="I12" s="772">
        <f t="shared" si="0"/>
        <v>29.999999999999996</v>
      </c>
      <c r="J12" s="624">
        <f>'[1]減価償却費 CP'!$J$12/10</f>
        <v>7.1899999999999995</v>
      </c>
      <c r="K12" s="625">
        <f>'[1]減価償却費 CP'!$K$12/10</f>
        <v>7.609999999999999</v>
      </c>
      <c r="L12" s="626">
        <f>'[1]減価償却費 CP'!$L$12/10</f>
        <v>14.8</v>
      </c>
      <c r="M12" s="627">
        <f>'[1]減価償却費 CP'!$M$12/10</f>
        <v>7.5</v>
      </c>
      <c r="N12" s="625">
        <f>'[1]減価償却費 CP'!$N$12/10</f>
        <v>7.7</v>
      </c>
      <c r="O12" s="626">
        <f>'[1]減価償却費 CP'!$O$12/10</f>
        <v>15.2</v>
      </c>
      <c r="P12" s="628">
        <f>'[1]減価償却費 CP'!$P$12/10</f>
        <v>30</v>
      </c>
      <c r="Q12" s="629"/>
      <c r="R12" s="630"/>
      <c r="S12" s="631"/>
      <c r="T12" s="632"/>
      <c r="U12" s="630"/>
      <c r="V12" s="631"/>
      <c r="W12" s="774">
        <f>SUM(W6:W11)</f>
        <v>27.7</v>
      </c>
    </row>
    <row r="13" spans="3:23" ht="42" customHeight="1" thickBot="1">
      <c r="C13" s="397"/>
      <c r="J13" s="413"/>
      <c r="K13" s="413"/>
      <c r="L13" s="413"/>
      <c r="M13" s="413"/>
      <c r="N13" s="413"/>
      <c r="O13" s="413"/>
      <c r="P13" s="413"/>
      <c r="Q13" s="413"/>
      <c r="R13" s="413"/>
      <c r="S13" s="413"/>
      <c r="T13" s="413"/>
      <c r="U13" s="413"/>
      <c r="V13" s="413"/>
      <c r="W13" s="515" t="s">
        <v>139</v>
      </c>
    </row>
    <row r="14" spans="8:23" ht="23.25" customHeight="1">
      <c r="H14" s="147"/>
      <c r="I14" s="148"/>
      <c r="J14" s="962" t="s">
        <v>108</v>
      </c>
      <c r="K14" s="963"/>
      <c r="L14" s="963"/>
      <c r="M14" s="963"/>
      <c r="N14" s="963"/>
      <c r="O14" s="963"/>
      <c r="P14" s="964"/>
      <c r="Q14" s="970" t="s">
        <v>110</v>
      </c>
      <c r="R14" s="970"/>
      <c r="S14" s="970"/>
      <c r="T14" s="970"/>
      <c r="U14" s="970"/>
      <c r="V14" s="970"/>
      <c r="W14" s="971"/>
    </row>
    <row r="15" spans="8:23" ht="23.25" customHeight="1" thickBot="1">
      <c r="H15" s="1013" t="str">
        <f>A3</f>
        <v>Depreciation</v>
      </c>
      <c r="I15" s="1015"/>
      <c r="J15" s="965" t="s">
        <v>109</v>
      </c>
      <c r="K15" s="966"/>
      <c r="L15" s="963"/>
      <c r="M15" s="966"/>
      <c r="N15" s="966"/>
      <c r="O15" s="963"/>
      <c r="P15" s="964"/>
      <c r="Q15" s="972" t="s">
        <v>111</v>
      </c>
      <c r="R15" s="972"/>
      <c r="S15" s="973"/>
      <c r="T15" s="972"/>
      <c r="U15" s="972"/>
      <c r="V15" s="973"/>
      <c r="W15" s="971"/>
    </row>
    <row r="16" spans="8:23" ht="23.25" customHeight="1" thickBot="1">
      <c r="H16" s="1020" t="s">
        <v>166</v>
      </c>
      <c r="I16" s="1021"/>
      <c r="J16" s="514" t="s">
        <v>101</v>
      </c>
      <c r="K16" s="505" t="s">
        <v>102</v>
      </c>
      <c r="L16" s="438" t="s">
        <v>103</v>
      </c>
      <c r="M16" s="506" t="s">
        <v>104</v>
      </c>
      <c r="N16" s="505" t="s">
        <v>105</v>
      </c>
      <c r="O16" s="438" t="s">
        <v>106</v>
      </c>
      <c r="P16" s="438" t="s">
        <v>107</v>
      </c>
      <c r="Q16" s="507" t="s">
        <v>94</v>
      </c>
      <c r="R16" s="508" t="s">
        <v>95</v>
      </c>
      <c r="S16" s="439" t="s">
        <v>96</v>
      </c>
      <c r="T16" s="509" t="s">
        <v>97</v>
      </c>
      <c r="U16" s="508" t="s">
        <v>98</v>
      </c>
      <c r="V16" s="439" t="s">
        <v>99</v>
      </c>
      <c r="W16" s="439" t="s">
        <v>100</v>
      </c>
    </row>
    <row r="17" spans="8:23" ht="23.25" customHeight="1" thickTop="1">
      <c r="H17" s="1009" t="s">
        <v>5</v>
      </c>
      <c r="I17" s="1010"/>
      <c r="J17" s="149">
        <f aca="true" t="shared" si="1" ref="J17:J23">C6/J6</f>
        <v>1</v>
      </c>
      <c r="K17" s="150">
        <f aca="true" t="shared" si="2" ref="K17:P23">D6/K6</f>
        <v>1.3505747126436785</v>
      </c>
      <c r="L17" s="151">
        <f t="shared" si="2"/>
        <v>1.1804733727810652</v>
      </c>
      <c r="M17" s="152">
        <f t="shared" si="2"/>
        <v>1.2716763005780347</v>
      </c>
      <c r="N17" s="150">
        <f t="shared" si="2"/>
        <v>1.2833333333333334</v>
      </c>
      <c r="O17" s="151">
        <f t="shared" si="2"/>
        <v>1.2776203966005666</v>
      </c>
      <c r="P17" s="151">
        <f t="shared" si="2"/>
        <v>1.2301013024602028</v>
      </c>
      <c r="Q17" s="153"/>
      <c r="R17" s="154"/>
      <c r="S17" s="155"/>
      <c r="T17" s="153"/>
      <c r="U17" s="154"/>
      <c r="V17" s="155"/>
      <c r="W17" s="155">
        <f aca="true" t="shared" si="3" ref="W17:W23">I6/W6</f>
        <v>0.85</v>
      </c>
    </row>
    <row r="18" spans="8:23" ht="23.25" customHeight="1">
      <c r="H18" s="1003" t="s">
        <v>1</v>
      </c>
      <c r="I18" s="1004"/>
      <c r="J18" s="163">
        <f t="shared" si="1"/>
        <v>1</v>
      </c>
      <c r="K18" s="164">
        <f t="shared" si="2"/>
        <v>0.7679558011049724</v>
      </c>
      <c r="L18" s="165">
        <f t="shared" si="2"/>
        <v>0.8793103448275863</v>
      </c>
      <c r="M18" s="166">
        <f t="shared" si="2"/>
        <v>0.9444444444444444</v>
      </c>
      <c r="N18" s="164">
        <f t="shared" si="2"/>
        <v>0.9613259668508286</v>
      </c>
      <c r="O18" s="165">
        <f t="shared" si="2"/>
        <v>0.9529085872576175</v>
      </c>
      <c r="P18" s="165">
        <f t="shared" si="2"/>
        <v>0.9167842031029618</v>
      </c>
      <c r="Q18" s="167"/>
      <c r="R18" s="168"/>
      <c r="S18" s="169"/>
      <c r="T18" s="167"/>
      <c r="U18" s="168"/>
      <c r="V18" s="169"/>
      <c r="W18" s="169">
        <f t="shared" si="3"/>
        <v>1.1016949152542372</v>
      </c>
    </row>
    <row r="19" spans="8:23" ht="23.25" customHeight="1">
      <c r="H19" s="1003" t="s">
        <v>2</v>
      </c>
      <c r="I19" s="1004"/>
      <c r="J19" s="163">
        <f t="shared" si="1"/>
        <v>1</v>
      </c>
      <c r="K19" s="164">
        <f t="shared" si="2"/>
        <v>0.6095238095238095</v>
      </c>
      <c r="L19" s="165">
        <f t="shared" si="2"/>
        <v>0.7980295566502462</v>
      </c>
      <c r="M19" s="166">
        <f t="shared" si="2"/>
        <v>0.8737864077669902</v>
      </c>
      <c r="N19" s="164">
        <f t="shared" si="2"/>
        <v>0.8224299065420563</v>
      </c>
      <c r="O19" s="165">
        <f t="shared" si="2"/>
        <v>0.8476190476190477</v>
      </c>
      <c r="P19" s="165">
        <f t="shared" si="2"/>
        <v>0.8232445520581115</v>
      </c>
      <c r="Q19" s="167"/>
      <c r="R19" s="168"/>
      <c r="S19" s="169"/>
      <c r="T19" s="170"/>
      <c r="U19" s="168"/>
      <c r="V19" s="169"/>
      <c r="W19" s="169">
        <f t="shared" si="3"/>
        <v>1.1333333333333335</v>
      </c>
    </row>
    <row r="20" spans="8:23" ht="23.25" customHeight="1">
      <c r="H20" s="1003" t="s">
        <v>3</v>
      </c>
      <c r="I20" s="1004"/>
      <c r="J20" s="163">
        <f t="shared" si="1"/>
        <v>1</v>
      </c>
      <c r="K20" s="164">
        <f t="shared" si="2"/>
        <v>1.6326530612244898</v>
      </c>
      <c r="L20" s="165">
        <f t="shared" si="2"/>
        <v>1.324607329842932</v>
      </c>
      <c r="M20" s="166">
        <f t="shared" si="2"/>
        <v>1.5517241379310347</v>
      </c>
      <c r="N20" s="164">
        <f t="shared" si="2"/>
        <v>1.701754385964912</v>
      </c>
      <c r="O20" s="165">
        <f t="shared" si="2"/>
        <v>1.6260869565217393</v>
      </c>
      <c r="P20" s="165">
        <f t="shared" si="2"/>
        <v>1.4379084967320261</v>
      </c>
      <c r="Q20" s="167"/>
      <c r="R20" s="168"/>
      <c r="S20" s="169"/>
      <c r="T20" s="35"/>
      <c r="U20" s="168"/>
      <c r="V20" s="169"/>
      <c r="W20" s="169">
        <f t="shared" si="3"/>
        <v>0.6666666666666667</v>
      </c>
    </row>
    <row r="21" spans="8:23" ht="23.25" customHeight="1">
      <c r="H21" s="1003" t="s">
        <v>4</v>
      </c>
      <c r="I21" s="1004"/>
      <c r="J21" s="163">
        <f t="shared" si="1"/>
        <v>1</v>
      </c>
      <c r="K21" s="164">
        <f t="shared" si="2"/>
        <v>0.36111111111111116</v>
      </c>
      <c r="L21" s="165">
        <f t="shared" si="2"/>
        <v>0.6567164179104478</v>
      </c>
      <c r="M21" s="166">
        <f t="shared" si="2"/>
        <v>0.8108108108108107</v>
      </c>
      <c r="N21" s="164">
        <f t="shared" si="2"/>
        <v>0.6842105263157895</v>
      </c>
      <c r="O21" s="165">
        <f t="shared" si="2"/>
        <v>0.7466666666666667</v>
      </c>
      <c r="P21" s="165">
        <f t="shared" si="2"/>
        <v>0.7042253521126761</v>
      </c>
      <c r="Q21" s="167"/>
      <c r="R21" s="168"/>
      <c r="S21" s="169"/>
      <c r="T21" s="167"/>
      <c r="U21" s="168"/>
      <c r="V21" s="169"/>
      <c r="W21" s="169">
        <f t="shared" si="3"/>
        <v>1.1111111111111112</v>
      </c>
    </row>
    <row r="22" spans="8:23" ht="23.25" customHeight="1" thickBot="1">
      <c r="H22" s="1005" t="s">
        <v>39</v>
      </c>
      <c r="I22" s="1006"/>
      <c r="J22" s="171">
        <f t="shared" si="1"/>
        <v>1</v>
      </c>
      <c r="K22" s="172">
        <f t="shared" si="2"/>
        <v>0.6227544910179641</v>
      </c>
      <c r="L22" s="173">
        <f t="shared" si="2"/>
        <v>0.810810810810811</v>
      </c>
      <c r="M22" s="174">
        <f t="shared" si="2"/>
        <v>0.8542713567839196</v>
      </c>
      <c r="N22" s="172">
        <f t="shared" si="2"/>
        <v>0.8695652173913044</v>
      </c>
      <c r="O22" s="173">
        <f t="shared" si="2"/>
        <v>0.8620689655172413</v>
      </c>
      <c r="P22" s="173">
        <f t="shared" si="2"/>
        <v>0.8389715832205683</v>
      </c>
      <c r="Q22" s="175"/>
      <c r="R22" s="176"/>
      <c r="S22" s="177"/>
      <c r="T22" s="175"/>
      <c r="U22" s="176"/>
      <c r="V22" s="177"/>
      <c r="W22" s="177">
        <f t="shared" si="3"/>
        <v>4.769230769230769</v>
      </c>
    </row>
    <row r="23" spans="8:23" ht="23.25" customHeight="1" thickBot="1" thickTop="1">
      <c r="H23" s="1001" t="s">
        <v>51</v>
      </c>
      <c r="I23" s="1002"/>
      <c r="J23" s="178">
        <f t="shared" si="1"/>
        <v>1</v>
      </c>
      <c r="K23" s="179">
        <f>D12/K12</f>
        <v>0.9395532194480948</v>
      </c>
      <c r="L23" s="180">
        <f>E12/L12</f>
        <v>0.9689189189189191</v>
      </c>
      <c r="M23" s="181">
        <f>F12/M12</f>
        <v>1.0266666666666668</v>
      </c>
      <c r="N23" s="179">
        <f>G12/N12</f>
        <v>1.0337662337662337</v>
      </c>
      <c r="O23" s="180">
        <f>H12/O12</f>
        <v>1.030263157894737</v>
      </c>
      <c r="P23" s="180">
        <f t="shared" si="2"/>
        <v>0.9999999999999999</v>
      </c>
      <c r="Q23" s="182"/>
      <c r="R23" s="183"/>
      <c r="S23" s="184"/>
      <c r="T23" s="182"/>
      <c r="U23" s="183"/>
      <c r="V23" s="184"/>
      <c r="W23" s="184">
        <f t="shared" si="3"/>
        <v>1.083032490974729</v>
      </c>
    </row>
    <row r="24" spans="8:23" ht="42" customHeight="1" thickBot="1">
      <c r="H24" s="143"/>
      <c r="I24" s="143"/>
      <c r="J24" s="185"/>
      <c r="K24" s="185"/>
      <c r="L24" s="185"/>
      <c r="M24" s="185"/>
      <c r="N24" s="185"/>
      <c r="O24" s="185"/>
      <c r="P24" s="185"/>
      <c r="Q24" s="15"/>
      <c r="R24" s="15"/>
      <c r="S24" s="15"/>
      <c r="T24" s="15"/>
      <c r="U24" s="15"/>
      <c r="V24" s="15"/>
      <c r="W24" s="515" t="s">
        <v>139</v>
      </c>
    </row>
    <row r="25" spans="1:23" ht="23.25" customHeight="1">
      <c r="A25" s="22"/>
      <c r="B25" s="125"/>
      <c r="C25" s="974" t="s">
        <v>148</v>
      </c>
      <c r="D25" s="975"/>
      <c r="E25" s="975"/>
      <c r="F25" s="975"/>
      <c r="G25" s="975"/>
      <c r="H25" s="975"/>
      <c r="I25" s="976"/>
      <c r="J25" s="977" t="s">
        <v>69</v>
      </c>
      <c r="K25" s="978"/>
      <c r="L25" s="978"/>
      <c r="M25" s="978"/>
      <c r="N25" s="978"/>
      <c r="O25" s="978"/>
      <c r="P25" s="979"/>
      <c r="Q25" s="980" t="s">
        <v>73</v>
      </c>
      <c r="R25" s="981"/>
      <c r="S25" s="981"/>
      <c r="T25" s="981"/>
      <c r="U25" s="981"/>
      <c r="V25" s="981"/>
      <c r="W25" s="982"/>
    </row>
    <row r="26" spans="1:23" ht="23.25" customHeight="1">
      <c r="A26" s="1013" t="str">
        <f>H15</f>
        <v>Depreciation</v>
      </c>
      <c r="B26" s="1014"/>
      <c r="C26" s="983" t="s">
        <v>150</v>
      </c>
      <c r="D26" s="984"/>
      <c r="E26" s="984"/>
      <c r="F26" s="984"/>
      <c r="G26" s="984"/>
      <c r="H26" s="984"/>
      <c r="I26" s="985"/>
      <c r="J26" s="986" t="s">
        <v>72</v>
      </c>
      <c r="K26" s="987"/>
      <c r="L26" s="987"/>
      <c r="M26" s="987"/>
      <c r="N26" s="987"/>
      <c r="O26" s="987"/>
      <c r="P26" s="988"/>
      <c r="Q26" s="989" t="s">
        <v>154</v>
      </c>
      <c r="R26" s="973"/>
      <c r="S26" s="973"/>
      <c r="T26" s="973"/>
      <c r="U26" s="973"/>
      <c r="V26" s="973"/>
      <c r="W26" s="971"/>
    </row>
    <row r="27" spans="1:23" ht="23.25" customHeight="1" thickBot="1">
      <c r="A27" s="127"/>
      <c r="B27" s="128"/>
      <c r="C27" s="20"/>
      <c r="D27" s="21"/>
      <c r="E27" s="19"/>
      <c r="F27" s="21"/>
      <c r="G27" s="21"/>
      <c r="H27" s="19"/>
      <c r="I27" s="53"/>
      <c r="J27" s="399"/>
      <c r="K27" s="400"/>
      <c r="L27" s="293"/>
      <c r="M27" s="400"/>
      <c r="N27" s="400"/>
      <c r="O27" s="293"/>
      <c r="P27" s="401"/>
      <c r="Q27" s="967"/>
      <c r="R27" s="957"/>
      <c r="S27" s="968"/>
      <c r="T27" s="957"/>
      <c r="U27" s="957"/>
      <c r="V27" s="968"/>
      <c r="W27" s="969"/>
    </row>
    <row r="28" spans="1:23" ht="23.25" customHeight="1" thickBot="1">
      <c r="A28" s="1020" t="s">
        <v>122</v>
      </c>
      <c r="B28" s="1024"/>
      <c r="C28" s="436" t="s">
        <v>126</v>
      </c>
      <c r="D28" s="503" t="s">
        <v>127</v>
      </c>
      <c r="E28" s="437" t="s">
        <v>128</v>
      </c>
      <c r="F28" s="436" t="s">
        <v>129</v>
      </c>
      <c r="G28" s="503" t="s">
        <v>130</v>
      </c>
      <c r="H28" s="437" t="s">
        <v>131</v>
      </c>
      <c r="I28" s="437" t="s">
        <v>132</v>
      </c>
      <c r="J28" s="504" t="s">
        <v>75</v>
      </c>
      <c r="K28" s="505" t="s">
        <v>133</v>
      </c>
      <c r="L28" s="438" t="s">
        <v>134</v>
      </c>
      <c r="M28" s="506" t="s">
        <v>76</v>
      </c>
      <c r="N28" s="505" t="s">
        <v>77</v>
      </c>
      <c r="O28" s="438" t="s">
        <v>78</v>
      </c>
      <c r="P28" s="438" t="s">
        <v>79</v>
      </c>
      <c r="Q28" s="507" t="s">
        <v>75</v>
      </c>
      <c r="R28" s="508" t="s">
        <v>80</v>
      </c>
      <c r="S28" s="439" t="s">
        <v>81</v>
      </c>
      <c r="T28" s="509" t="s">
        <v>135</v>
      </c>
      <c r="U28" s="508" t="s">
        <v>136</v>
      </c>
      <c r="V28" s="439" t="s">
        <v>137</v>
      </c>
      <c r="W28" s="439" t="s">
        <v>138</v>
      </c>
    </row>
    <row r="29" spans="1:23" ht="23.25" customHeight="1" thickTop="1">
      <c r="A29" s="1009" t="s">
        <v>5</v>
      </c>
      <c r="B29" s="1010"/>
      <c r="C29" s="194">
        <f aca="true" t="shared" si="4" ref="C29:O29">C6/C$12</f>
        <v>0.22809457579972184</v>
      </c>
      <c r="D29" s="195">
        <f t="shared" si="4"/>
        <v>0.32867132867132864</v>
      </c>
      <c r="E29" s="196">
        <f t="shared" si="4"/>
        <v>0.2782426778242677</v>
      </c>
      <c r="F29" s="197">
        <f t="shared" si="4"/>
        <v>0.2857142857142857</v>
      </c>
      <c r="G29" s="195">
        <f t="shared" si="4"/>
        <v>0.2902010050251257</v>
      </c>
      <c r="H29" s="198">
        <f t="shared" si="4"/>
        <v>0.28799489144316726</v>
      </c>
      <c r="I29" s="194">
        <f t="shared" si="4"/>
        <v>0.2833333333333334</v>
      </c>
      <c r="J29" s="252">
        <f t="shared" si="4"/>
        <v>0.22809457579972184</v>
      </c>
      <c r="K29" s="253">
        <f t="shared" si="4"/>
        <v>0.228646517739816</v>
      </c>
      <c r="L29" s="254">
        <f t="shared" si="4"/>
        <v>0.22837837837837835</v>
      </c>
      <c r="M29" s="255">
        <f t="shared" si="4"/>
        <v>0.23066666666666666</v>
      </c>
      <c r="N29" s="253">
        <f t="shared" si="4"/>
        <v>0.23376623376623376</v>
      </c>
      <c r="O29" s="254">
        <f t="shared" si="4"/>
        <v>0.23223684210526316</v>
      </c>
      <c r="P29" s="256">
        <f>P6/P$12</f>
        <v>0.2303333333333333</v>
      </c>
      <c r="Q29" s="204"/>
      <c r="R29" s="205"/>
      <c r="S29" s="206"/>
      <c r="T29" s="207"/>
      <c r="U29" s="205"/>
      <c r="V29" s="206"/>
      <c r="W29" s="206">
        <f aca="true" t="shared" si="5" ref="W29:W34">W6/W$12</f>
        <v>0.36101083032490977</v>
      </c>
    </row>
    <row r="30" spans="1:23" ht="23.25" customHeight="1">
      <c r="A30" s="1003" t="s">
        <v>1</v>
      </c>
      <c r="B30" s="1004"/>
      <c r="C30" s="277">
        <f aca="true" t="shared" si="6" ref="C30:P34">C7/C$12</f>
        <v>0.23226703755215578</v>
      </c>
      <c r="D30" s="278">
        <f t="shared" si="6"/>
        <v>0.1944055944055944</v>
      </c>
      <c r="E30" s="279">
        <f t="shared" si="6"/>
        <v>0.21338912133891208</v>
      </c>
      <c r="F30" s="280">
        <f t="shared" si="6"/>
        <v>0.22077922077922074</v>
      </c>
      <c r="G30" s="278">
        <f t="shared" si="6"/>
        <v>0.2185929648241206</v>
      </c>
      <c r="H30" s="277">
        <f t="shared" si="6"/>
        <v>0.2196679438058748</v>
      </c>
      <c r="I30" s="277">
        <f t="shared" si="6"/>
        <v>0.2166666666666667</v>
      </c>
      <c r="J30" s="24">
        <f t="shared" si="6"/>
        <v>0.23226703755215578</v>
      </c>
      <c r="K30" s="25">
        <f t="shared" si="6"/>
        <v>0.23784494086727992</v>
      </c>
      <c r="L30" s="26">
        <f t="shared" si="6"/>
        <v>0.2351351351351351</v>
      </c>
      <c r="M30" s="27">
        <f t="shared" si="6"/>
        <v>0.24000000000000002</v>
      </c>
      <c r="N30" s="25">
        <f t="shared" si="6"/>
        <v>0.23506493506493506</v>
      </c>
      <c r="O30" s="26">
        <f t="shared" si="6"/>
        <v>0.23750000000000004</v>
      </c>
      <c r="P30" s="341">
        <f t="shared" si="6"/>
        <v>0.23633333333333337</v>
      </c>
      <c r="Q30" s="286"/>
      <c r="R30" s="287"/>
      <c r="S30" s="288"/>
      <c r="T30" s="234"/>
      <c r="U30" s="287"/>
      <c r="V30" s="288"/>
      <c r="W30" s="288">
        <f t="shared" si="5"/>
        <v>0.21299638989169678</v>
      </c>
    </row>
    <row r="31" spans="1:23" ht="23.25" customHeight="1">
      <c r="A31" s="1003" t="s">
        <v>2</v>
      </c>
      <c r="B31" s="1004"/>
      <c r="C31" s="194">
        <f t="shared" si="6"/>
        <v>0.13630041724617525</v>
      </c>
      <c r="D31" s="221">
        <f t="shared" si="6"/>
        <v>0.08951048951048951</v>
      </c>
      <c r="E31" s="222">
        <f t="shared" si="6"/>
        <v>0.1129707112970711</v>
      </c>
      <c r="F31" s="223">
        <f t="shared" si="6"/>
        <v>0.11688311688311687</v>
      </c>
      <c r="G31" s="221">
        <f t="shared" si="6"/>
        <v>0.1105527638190955</v>
      </c>
      <c r="H31" s="194">
        <f t="shared" si="6"/>
        <v>0.1136653895274585</v>
      </c>
      <c r="I31" s="194">
        <f t="shared" si="6"/>
        <v>0.11333333333333336</v>
      </c>
      <c r="J31" s="262">
        <f t="shared" si="6"/>
        <v>0.13630041724617525</v>
      </c>
      <c r="K31" s="263">
        <f t="shared" si="6"/>
        <v>0.13797634691195795</v>
      </c>
      <c r="L31" s="264">
        <f t="shared" si="6"/>
        <v>0.13716216216216218</v>
      </c>
      <c r="M31" s="265">
        <f t="shared" si="6"/>
        <v>0.13733333333333334</v>
      </c>
      <c r="N31" s="263">
        <f t="shared" si="6"/>
        <v>0.13896103896103892</v>
      </c>
      <c r="O31" s="264">
        <f t="shared" si="6"/>
        <v>0.13815789473684212</v>
      </c>
      <c r="P31" s="266">
        <f t="shared" si="6"/>
        <v>0.13766666666666666</v>
      </c>
      <c r="Q31" s="229"/>
      <c r="R31" s="230"/>
      <c r="S31" s="231"/>
      <c r="T31" s="232"/>
      <c r="U31" s="230"/>
      <c r="V31" s="231"/>
      <c r="W31" s="231">
        <f t="shared" si="5"/>
        <v>0.10830324909747292</v>
      </c>
    </row>
    <row r="32" spans="1:23" ht="23.25" customHeight="1">
      <c r="A32" s="1003" t="s">
        <v>3</v>
      </c>
      <c r="B32" s="1004"/>
      <c r="C32" s="194">
        <f t="shared" si="6"/>
        <v>0.12934631432545204</v>
      </c>
      <c r="D32" s="221">
        <f t="shared" si="6"/>
        <v>0.22377622377622378</v>
      </c>
      <c r="E32" s="222">
        <f t="shared" si="6"/>
        <v>0.17642956764295675</v>
      </c>
      <c r="F32" s="223">
        <f t="shared" si="6"/>
        <v>0.11688311688311687</v>
      </c>
      <c r="G32" s="221">
        <f t="shared" si="6"/>
        <v>0.12185929648241207</v>
      </c>
      <c r="H32" s="194">
        <f t="shared" si="6"/>
        <v>0.1194125159642401</v>
      </c>
      <c r="I32" s="194">
        <f t="shared" si="6"/>
        <v>0.1466666666666667</v>
      </c>
      <c r="J32" s="262">
        <f t="shared" si="6"/>
        <v>0.12934631432545204</v>
      </c>
      <c r="K32" s="263">
        <f t="shared" si="6"/>
        <v>0.1287779237844941</v>
      </c>
      <c r="L32" s="264">
        <f t="shared" si="6"/>
        <v>0.12905405405405407</v>
      </c>
      <c r="M32" s="265">
        <f t="shared" si="6"/>
        <v>0.07733333333333332</v>
      </c>
      <c r="N32" s="263">
        <f t="shared" si="6"/>
        <v>0.07402597402597404</v>
      </c>
      <c r="O32" s="264">
        <f t="shared" si="6"/>
        <v>0.0756578947368421</v>
      </c>
      <c r="P32" s="266">
        <f t="shared" si="6"/>
        <v>0.10200000000000001</v>
      </c>
      <c r="Q32" s="229"/>
      <c r="R32" s="230"/>
      <c r="S32" s="231"/>
      <c r="T32" s="233"/>
      <c r="U32" s="230"/>
      <c r="V32" s="231"/>
      <c r="W32" s="231">
        <f t="shared" si="5"/>
        <v>0.23826714801444043</v>
      </c>
    </row>
    <row r="33" spans="1:23" ht="23.25" customHeight="1">
      <c r="A33" s="1003" t="s">
        <v>4</v>
      </c>
      <c r="B33" s="1004"/>
      <c r="C33" s="194">
        <f t="shared" si="6"/>
        <v>0.043115438108484005</v>
      </c>
      <c r="D33" s="221">
        <f t="shared" si="6"/>
        <v>0.01818181818181818</v>
      </c>
      <c r="E33" s="222">
        <f t="shared" si="6"/>
        <v>0.0306834030683403</v>
      </c>
      <c r="F33" s="223">
        <f t="shared" si="6"/>
        <v>0.03896103896103895</v>
      </c>
      <c r="G33" s="221">
        <f t="shared" si="6"/>
        <v>0.032663316582914576</v>
      </c>
      <c r="H33" s="194">
        <f t="shared" si="6"/>
        <v>0.035759897828863345</v>
      </c>
      <c r="I33" s="194">
        <f t="shared" si="6"/>
        <v>0.03333333333333334</v>
      </c>
      <c r="J33" s="262">
        <f t="shared" si="6"/>
        <v>0.043115438108484005</v>
      </c>
      <c r="K33" s="263">
        <f t="shared" si="6"/>
        <v>0.04730617608409987</v>
      </c>
      <c r="L33" s="264">
        <f t="shared" si="6"/>
        <v>0.04527027027027027</v>
      </c>
      <c r="M33" s="265">
        <f t="shared" si="6"/>
        <v>0.04933333333333333</v>
      </c>
      <c r="N33" s="263">
        <f t="shared" si="6"/>
        <v>0.04935064935064935</v>
      </c>
      <c r="O33" s="264">
        <f t="shared" si="6"/>
        <v>0.049342105263157895</v>
      </c>
      <c r="P33" s="266">
        <f t="shared" si="6"/>
        <v>0.04733333333333333</v>
      </c>
      <c r="Q33" s="229"/>
      <c r="R33" s="230"/>
      <c r="S33" s="231"/>
      <c r="T33" s="234"/>
      <c r="U33" s="230"/>
      <c r="V33" s="231"/>
      <c r="W33" s="231">
        <f t="shared" si="5"/>
        <v>0.03249097472924188</v>
      </c>
    </row>
    <row r="34" spans="1:23" ht="23.25" customHeight="1" thickBot="1">
      <c r="A34" s="1022" t="s">
        <v>28</v>
      </c>
      <c r="B34" s="1023"/>
      <c r="C34" s="311">
        <f t="shared" si="6"/>
        <v>0.23087621696801117</v>
      </c>
      <c r="D34" s="308">
        <f t="shared" si="6"/>
        <v>0.14545454545454545</v>
      </c>
      <c r="E34" s="309">
        <f t="shared" si="6"/>
        <v>0.18828451882845185</v>
      </c>
      <c r="F34" s="310">
        <f t="shared" si="6"/>
        <v>0.22077922077922074</v>
      </c>
      <c r="G34" s="308">
        <f t="shared" si="6"/>
        <v>0.2261306532663317</v>
      </c>
      <c r="H34" s="311">
        <f t="shared" si="6"/>
        <v>0.2234993614303959</v>
      </c>
      <c r="I34" s="311">
        <f t="shared" si="6"/>
        <v>0.2066666666666667</v>
      </c>
      <c r="J34" s="342">
        <f t="shared" si="6"/>
        <v>0.23087621696801117</v>
      </c>
      <c r="K34" s="343">
        <f t="shared" si="6"/>
        <v>0.21944809461235218</v>
      </c>
      <c r="L34" s="344">
        <f t="shared" si="6"/>
        <v>0.22499999999999998</v>
      </c>
      <c r="M34" s="345">
        <f t="shared" si="6"/>
        <v>0.2653333333333333</v>
      </c>
      <c r="N34" s="343">
        <f t="shared" si="6"/>
        <v>0.2688311688311688</v>
      </c>
      <c r="O34" s="344">
        <f t="shared" si="6"/>
        <v>0.2671052631578948</v>
      </c>
      <c r="P34" s="346">
        <f t="shared" si="6"/>
        <v>0.24633333333333335</v>
      </c>
      <c r="Q34" s="333"/>
      <c r="R34" s="334"/>
      <c r="S34" s="335"/>
      <c r="T34" s="336"/>
      <c r="U34" s="334"/>
      <c r="V34" s="335"/>
      <c r="W34" s="335">
        <f t="shared" si="5"/>
        <v>0.04693140794223827</v>
      </c>
    </row>
  </sheetData>
  <mergeCells count="44">
    <mergeCell ref="C2:I2"/>
    <mergeCell ref="J2:P2"/>
    <mergeCell ref="Q2:W2"/>
    <mergeCell ref="A3:B3"/>
    <mergeCell ref="C3:I3"/>
    <mergeCell ref="J3:P3"/>
    <mergeCell ref="Q3:W3"/>
    <mergeCell ref="Q4:W4"/>
    <mergeCell ref="A5:B5"/>
    <mergeCell ref="A6:B6"/>
    <mergeCell ref="A7:B7"/>
    <mergeCell ref="A8:B8"/>
    <mergeCell ref="A9:B9"/>
    <mergeCell ref="A10:B10"/>
    <mergeCell ref="A11:B11"/>
    <mergeCell ref="A12:B12"/>
    <mergeCell ref="J14:P14"/>
    <mergeCell ref="Q14:W14"/>
    <mergeCell ref="H15:I15"/>
    <mergeCell ref="J15:P15"/>
    <mergeCell ref="Q15:W15"/>
    <mergeCell ref="H16:I16"/>
    <mergeCell ref="H17:I17"/>
    <mergeCell ref="H18:I18"/>
    <mergeCell ref="H19:I19"/>
    <mergeCell ref="H20:I20"/>
    <mergeCell ref="H21:I21"/>
    <mergeCell ref="H22:I22"/>
    <mergeCell ref="H23:I23"/>
    <mergeCell ref="C25:I25"/>
    <mergeCell ref="J25:P25"/>
    <mergeCell ref="Q25:W25"/>
    <mergeCell ref="A26:B26"/>
    <mergeCell ref="C26:I26"/>
    <mergeCell ref="J26:P26"/>
    <mergeCell ref="Q26:W26"/>
    <mergeCell ref="Q27:W27"/>
    <mergeCell ref="A28:B28"/>
    <mergeCell ref="A29:B29"/>
    <mergeCell ref="A30:B30"/>
    <mergeCell ref="A31:B31"/>
    <mergeCell ref="A32:B32"/>
    <mergeCell ref="A33:B33"/>
    <mergeCell ref="A34:B34"/>
  </mergeCells>
  <printOptions/>
  <pageMargins left="0.2755905511811024" right="0.1968503937007874" top="0.5905511811023623" bottom="0.1968503937007874" header="0.5118110236220472" footer="0.35433070866141736"/>
  <pageSetup horizontalDpi="600" verticalDpi="600" orientation="landscape" paperSize="9" scale="62" r:id="rId2"/>
  <headerFooter alignWithMargins="0">
    <oddFooter>&amp;C&amp;P/&amp;N&amp;R&amp;F&amp;A</oddFooter>
  </headerFooter>
  <drawing r:id="rId1"/>
</worksheet>
</file>

<file path=xl/worksheets/sheet2.xml><?xml version="1.0" encoding="utf-8"?>
<worksheet xmlns="http://schemas.openxmlformats.org/spreadsheetml/2006/main" xmlns:r="http://schemas.openxmlformats.org/officeDocument/2006/relationships">
  <dimension ref="A1:X48"/>
  <sheetViews>
    <sheetView zoomScale="75" zoomScaleNormal="75" workbookViewId="0" topLeftCell="A1">
      <pane xSplit="2" ySplit="5" topLeftCell="C6" activePane="bottomRight" state="frozen"/>
      <selection pane="topLeft" activeCell="B32" sqref="B32"/>
      <selection pane="topRight" activeCell="B32" sqref="B32"/>
      <selection pane="bottomLeft" activeCell="B32" sqref="B32"/>
      <selection pane="bottomRight" activeCell="C34" sqref="C34"/>
    </sheetView>
  </sheetViews>
  <sheetFormatPr defaultColWidth="9.00390625" defaultRowHeight="13.5"/>
  <cols>
    <col min="1" max="23" width="10.25390625" style="0" customWidth="1"/>
  </cols>
  <sheetData>
    <row r="1" spans="1:23" ht="15" thickBot="1">
      <c r="A1" s="1"/>
      <c r="B1" s="1"/>
      <c r="C1" s="1"/>
      <c r="D1" s="1"/>
      <c r="E1" s="1"/>
      <c r="F1" s="1"/>
      <c r="G1" s="1"/>
      <c r="H1" s="1"/>
      <c r="I1" s="1"/>
      <c r="J1" s="1"/>
      <c r="K1" s="1"/>
      <c r="L1" s="1"/>
      <c r="M1" s="1"/>
      <c r="N1" s="1"/>
      <c r="O1" s="1"/>
      <c r="P1" s="2"/>
      <c r="Q1" s="2"/>
      <c r="R1" s="2"/>
      <c r="S1" s="2"/>
      <c r="T1" s="2"/>
      <c r="U1" s="2"/>
      <c r="V1" s="2"/>
      <c r="W1" s="2" t="s">
        <v>112</v>
      </c>
    </row>
    <row r="2" spans="1:23" ht="15.75">
      <c r="A2" s="61"/>
      <c r="B2" s="62"/>
      <c r="C2" s="974" t="s">
        <v>69</v>
      </c>
      <c r="D2" s="975"/>
      <c r="E2" s="975"/>
      <c r="F2" s="975"/>
      <c r="G2" s="975"/>
      <c r="H2" s="975"/>
      <c r="I2" s="976"/>
      <c r="J2" s="977" t="s">
        <v>69</v>
      </c>
      <c r="K2" s="978"/>
      <c r="L2" s="978"/>
      <c r="M2" s="978"/>
      <c r="N2" s="978"/>
      <c r="O2" s="978"/>
      <c r="P2" s="979"/>
      <c r="Q2" s="980" t="s">
        <v>73</v>
      </c>
      <c r="R2" s="981"/>
      <c r="S2" s="981"/>
      <c r="T2" s="981"/>
      <c r="U2" s="981"/>
      <c r="V2" s="981"/>
      <c r="W2" s="982"/>
    </row>
    <row r="3" spans="1:23" ht="15.75">
      <c r="A3" s="960" t="s">
        <v>26</v>
      </c>
      <c r="B3" s="961"/>
      <c r="C3" s="983" t="s">
        <v>70</v>
      </c>
      <c r="D3" s="984"/>
      <c r="E3" s="984"/>
      <c r="F3" s="984"/>
      <c r="G3" s="984"/>
      <c r="H3" s="984"/>
      <c r="I3" s="985"/>
      <c r="J3" s="986" t="s">
        <v>72</v>
      </c>
      <c r="K3" s="987"/>
      <c r="L3" s="987"/>
      <c r="M3" s="987"/>
      <c r="N3" s="987"/>
      <c r="O3" s="987"/>
      <c r="P3" s="988"/>
      <c r="Q3" s="989" t="s">
        <v>74</v>
      </c>
      <c r="R3" s="973"/>
      <c r="S3" s="973"/>
      <c r="T3" s="973"/>
      <c r="U3" s="973"/>
      <c r="V3" s="973"/>
      <c r="W3" s="971"/>
    </row>
    <row r="4" spans="1:23" ht="11.25" customHeight="1" thickBot="1">
      <c r="A4" s="63"/>
      <c r="B4" s="64"/>
      <c r="C4" s="20"/>
      <c r="D4" s="21"/>
      <c r="E4" s="19"/>
      <c r="F4" s="21"/>
      <c r="G4" s="21"/>
      <c r="H4" s="19"/>
      <c r="I4" s="53"/>
      <c r="J4" s="399"/>
      <c r="K4" s="400"/>
      <c r="L4" s="293"/>
      <c r="M4" s="400"/>
      <c r="N4" s="400"/>
      <c r="O4" s="293"/>
      <c r="P4" s="401"/>
      <c r="Q4" s="967"/>
      <c r="R4" s="957"/>
      <c r="S4" s="968"/>
      <c r="T4" s="957"/>
      <c r="U4" s="957"/>
      <c r="V4" s="968"/>
      <c r="W4" s="969"/>
    </row>
    <row r="5" spans="1:23" ht="18.75" customHeight="1" thickBot="1">
      <c r="A5" s="65"/>
      <c r="B5" s="66"/>
      <c r="C5" s="436" t="s">
        <v>126</v>
      </c>
      <c r="D5" s="503" t="s">
        <v>127</v>
      </c>
      <c r="E5" s="437" t="s">
        <v>128</v>
      </c>
      <c r="F5" s="436" t="s">
        <v>129</v>
      </c>
      <c r="G5" s="503" t="s">
        <v>130</v>
      </c>
      <c r="H5" s="437" t="s">
        <v>131</v>
      </c>
      <c r="I5" s="437" t="s">
        <v>132</v>
      </c>
      <c r="J5" s="504" t="s">
        <v>75</v>
      </c>
      <c r="K5" s="505" t="s">
        <v>133</v>
      </c>
      <c r="L5" s="438" t="s">
        <v>134</v>
      </c>
      <c r="M5" s="506" t="s">
        <v>76</v>
      </c>
      <c r="N5" s="505" t="s">
        <v>77</v>
      </c>
      <c r="O5" s="438" t="s">
        <v>78</v>
      </c>
      <c r="P5" s="438" t="s">
        <v>79</v>
      </c>
      <c r="Q5" s="507" t="s">
        <v>75</v>
      </c>
      <c r="R5" s="508" t="s">
        <v>80</v>
      </c>
      <c r="S5" s="439" t="s">
        <v>81</v>
      </c>
      <c r="T5" s="509" t="s">
        <v>135</v>
      </c>
      <c r="U5" s="508" t="s">
        <v>136</v>
      </c>
      <c r="V5" s="439" t="s">
        <v>137</v>
      </c>
      <c r="W5" s="439" t="s">
        <v>138</v>
      </c>
    </row>
    <row r="6" spans="1:24" ht="23.25" customHeight="1" thickTop="1">
      <c r="A6" s="67" t="s">
        <v>45</v>
      </c>
      <c r="B6" s="68"/>
      <c r="C6" s="855">
        <f>'[1]全社'!$C$6/10</f>
        <v>147.9</v>
      </c>
      <c r="D6" s="856">
        <f>'[1]全社'!$D$6/10</f>
        <v>154.4</v>
      </c>
      <c r="E6" s="857">
        <f>SUM(C6:D6)</f>
        <v>302.3</v>
      </c>
      <c r="F6" s="858">
        <f>'[1]全社'!$F$6/10</f>
        <v>152</v>
      </c>
      <c r="G6" s="856">
        <f>'[1]全社'!$G$6/10</f>
        <v>160.7</v>
      </c>
      <c r="H6" s="857">
        <f>SUM(F6:G6)</f>
        <v>312.7</v>
      </c>
      <c r="I6" s="857">
        <f>E6+H6</f>
        <v>615</v>
      </c>
      <c r="J6" s="859">
        <f>'[1]全社'!$J$6/10</f>
        <v>147.9</v>
      </c>
      <c r="K6" s="860">
        <f>'[1]全社'!$K$6/10</f>
        <v>152.1</v>
      </c>
      <c r="L6" s="859">
        <f>'[1]全社'!$L$6/10</f>
        <v>300</v>
      </c>
      <c r="M6" s="861">
        <f>'[1]全社'!$M$6/10</f>
        <v>153</v>
      </c>
      <c r="N6" s="859">
        <f>'[1]全社'!$N$6/10</f>
        <v>162</v>
      </c>
      <c r="O6" s="862">
        <f>'[1]全社'!$O$6/10</f>
        <v>315</v>
      </c>
      <c r="P6" s="859">
        <f>'[1]全社'!$P$6/10</f>
        <v>615</v>
      </c>
      <c r="Q6" s="863">
        <f>'[1]全社'!$Q$6/10</f>
        <v>134.382</v>
      </c>
      <c r="R6" s="864">
        <f>'[1]全社'!$R$6/10</f>
        <v>135.81</v>
      </c>
      <c r="S6" s="865">
        <f>SUM(Q6:R6)</f>
        <v>270.192</v>
      </c>
      <c r="T6" s="866">
        <f>'[1]全社'!$T$6/10</f>
        <v>146.645</v>
      </c>
      <c r="U6" s="867">
        <f>'[1]全社'!$U$6/10</f>
        <v>168.052</v>
      </c>
      <c r="V6" s="865">
        <f>SUM(T6:U6)</f>
        <v>314.697</v>
      </c>
      <c r="W6" s="865">
        <f>S6+V6</f>
        <v>584.889</v>
      </c>
      <c r="X6" s="5"/>
    </row>
    <row r="7" spans="1:24" ht="23.25" customHeight="1">
      <c r="A7" s="449" t="s">
        <v>64</v>
      </c>
      <c r="B7" s="68"/>
      <c r="C7" s="868">
        <f>'[1]全社'!$C$7/10</f>
        <v>86.8</v>
      </c>
      <c r="D7" s="856">
        <f>'[1]全社'!$D$7/10</f>
        <v>88.2</v>
      </c>
      <c r="E7" s="857">
        <f aca="true" t="shared" si="0" ref="E7:E24">SUM(C7:D7)</f>
        <v>175</v>
      </c>
      <c r="F7" s="858">
        <f>'[1]全社'!$F$7/10</f>
        <v>89.5</v>
      </c>
      <c r="G7" s="856">
        <f>'[1]全社'!$G$7/10</f>
        <v>96.5</v>
      </c>
      <c r="H7" s="857">
        <f aca="true" t="shared" si="1" ref="H7:H24">SUM(F7:G7)</f>
        <v>186</v>
      </c>
      <c r="I7" s="857">
        <f aca="true" t="shared" si="2" ref="I7:I24">E7+H7</f>
        <v>361</v>
      </c>
      <c r="J7" s="859">
        <f>'[1]全社'!$J$7/10</f>
        <v>86.8</v>
      </c>
      <c r="K7" s="869">
        <f>'[1]全社'!$K$7/10</f>
        <v>87.2</v>
      </c>
      <c r="L7" s="859">
        <f>'[1]全社'!$L$7/10</f>
        <v>174</v>
      </c>
      <c r="M7" s="870">
        <f>'[1]全社'!$M$7/10</f>
        <v>92</v>
      </c>
      <c r="N7" s="859">
        <f>'[1]全社'!$N$7/10</f>
        <v>97</v>
      </c>
      <c r="O7" s="871">
        <f>'[1]全社'!$O$7/10</f>
        <v>189</v>
      </c>
      <c r="P7" s="859">
        <f>'[1]全社'!$P$7/10</f>
        <v>363</v>
      </c>
      <c r="Q7" s="872">
        <f>'[1]全社'!$Q$7/10</f>
        <v>81.186</v>
      </c>
      <c r="R7" s="873">
        <f>'[1]全社'!$R$7/10</f>
        <v>76.013</v>
      </c>
      <c r="S7" s="865">
        <f aca="true" t="shared" si="3" ref="S7:S24">SUM(Q7:R7)</f>
        <v>157.199</v>
      </c>
      <c r="T7" s="872">
        <f>'[1]全社'!$T$7/10</f>
        <v>87.03099999999999</v>
      </c>
      <c r="U7" s="874">
        <f>'[1]全社'!$U$7/10</f>
        <v>100.57000000000001</v>
      </c>
      <c r="V7" s="865">
        <f aca="true" t="shared" si="4" ref="V7:V15">SUM(T7:U7)</f>
        <v>187.601</v>
      </c>
      <c r="W7" s="865">
        <f aca="true" t="shared" si="5" ref="W7:W15">S7+V7</f>
        <v>344.8</v>
      </c>
      <c r="X7" s="5"/>
    </row>
    <row r="8" spans="1:24" ht="21" customHeight="1">
      <c r="A8" s="137" t="s">
        <v>46</v>
      </c>
      <c r="B8" s="70"/>
      <c r="C8" s="875">
        <f>'[1]全社'!$C$8/10</f>
        <v>61.1</v>
      </c>
      <c r="D8" s="876">
        <f>'[1]全社'!$D$8/10</f>
        <v>66.2</v>
      </c>
      <c r="E8" s="877">
        <f t="shared" si="0"/>
        <v>127.30000000000001</v>
      </c>
      <c r="F8" s="878">
        <f>'[1]全社'!$F$8/10</f>
        <v>62.5</v>
      </c>
      <c r="G8" s="876">
        <f>'[1]全社'!$G$8/10</f>
        <v>64.2</v>
      </c>
      <c r="H8" s="877">
        <f t="shared" si="1"/>
        <v>126.7</v>
      </c>
      <c r="I8" s="877">
        <f t="shared" si="2"/>
        <v>254</v>
      </c>
      <c r="J8" s="879">
        <f>'[1]全社'!$J$8/10</f>
        <v>61.1</v>
      </c>
      <c r="K8" s="880">
        <f>'[1]全社'!$K$8/10</f>
        <v>64.9</v>
      </c>
      <c r="L8" s="879">
        <f>'[1]全社'!$L$8/10</f>
        <v>126</v>
      </c>
      <c r="M8" s="881">
        <f>'[1]全社'!$M$8/10</f>
        <v>61</v>
      </c>
      <c r="N8" s="879">
        <f>'[1]全社'!$N$8/10</f>
        <v>65</v>
      </c>
      <c r="O8" s="882">
        <f>'[1]全社'!$O$8/10</f>
        <v>126</v>
      </c>
      <c r="P8" s="879">
        <f>'[1]全社'!$P$8/10</f>
        <v>252</v>
      </c>
      <c r="Q8" s="883">
        <f>'[1]全社'!$Q$8/10</f>
        <v>53.196000000000005</v>
      </c>
      <c r="R8" s="874">
        <f>'[1]全社'!$R$8/10</f>
        <v>59.797000000000004</v>
      </c>
      <c r="S8" s="865">
        <f t="shared" si="3"/>
        <v>112.99300000000001</v>
      </c>
      <c r="T8" s="884">
        <f>'[1]全社'!$T$8/10</f>
        <v>59.614</v>
      </c>
      <c r="U8" s="885">
        <f>'[1]全社'!$U$8/10</f>
        <v>67.443</v>
      </c>
      <c r="V8" s="865">
        <f t="shared" si="4"/>
        <v>127.05699999999999</v>
      </c>
      <c r="W8" s="865">
        <f t="shared" si="5"/>
        <v>240.05</v>
      </c>
      <c r="X8" s="5"/>
    </row>
    <row r="9" spans="1:24" ht="18" customHeight="1">
      <c r="A9" s="461"/>
      <c r="B9" s="457" t="s">
        <v>55</v>
      </c>
      <c r="C9" s="886">
        <f>'[1]全社'!$C$9/10</f>
        <v>34.8</v>
      </c>
      <c r="D9" s="887">
        <f>'[1]全社'!$D$9/10</f>
        <v>37.1</v>
      </c>
      <c r="E9" s="888">
        <f t="shared" si="0"/>
        <v>71.9</v>
      </c>
      <c r="F9" s="889">
        <f>'[1]全社'!$F$9/10</f>
        <v>36.5</v>
      </c>
      <c r="G9" s="887">
        <f>'[1]全社'!$G$9/10</f>
        <v>36.6</v>
      </c>
      <c r="H9" s="888">
        <f t="shared" si="1"/>
        <v>73.1</v>
      </c>
      <c r="I9" s="888">
        <f t="shared" si="2"/>
        <v>145</v>
      </c>
      <c r="J9" s="890">
        <f>'[1]全社'!$J$9/10</f>
        <v>34.8</v>
      </c>
      <c r="K9" s="891">
        <f>'[1]全社'!$K$9/10</f>
        <v>37.2</v>
      </c>
      <c r="L9" s="890">
        <f>'[1]全社'!$L$9/10</f>
        <v>72</v>
      </c>
      <c r="M9" s="892">
        <f>'[1]全社'!$M$9/10</f>
        <v>35.7</v>
      </c>
      <c r="N9" s="890">
        <f>'[1]全社'!$N$9/10</f>
        <v>36.3</v>
      </c>
      <c r="O9" s="893">
        <f>'[1]全社'!$O$9/10</f>
        <v>72</v>
      </c>
      <c r="P9" s="890">
        <f>'[1]全社'!$P$9/10</f>
        <v>144</v>
      </c>
      <c r="Q9" s="894">
        <f>'[1]全社'!$Q$9/10</f>
        <v>33.665</v>
      </c>
      <c r="R9" s="895">
        <f>'[1]全社'!$R$9/10</f>
        <v>37.318</v>
      </c>
      <c r="S9" s="896">
        <f t="shared" si="3"/>
        <v>70.983</v>
      </c>
      <c r="T9" s="897">
        <f>'[1]全社'!$T$9/10</f>
        <v>33.446</v>
      </c>
      <c r="U9" s="898">
        <f>'[1]全社'!$U$9/10</f>
        <v>37.721</v>
      </c>
      <c r="V9" s="896">
        <f t="shared" si="4"/>
        <v>71.167</v>
      </c>
      <c r="W9" s="896">
        <f t="shared" si="5"/>
        <v>142.15</v>
      </c>
      <c r="X9" s="5"/>
    </row>
    <row r="10" spans="1:24" ht="18" customHeight="1">
      <c r="A10" s="63"/>
      <c r="B10" s="353" t="s">
        <v>41</v>
      </c>
      <c r="C10" s="899">
        <f>'[1]全社'!$C$10/10</f>
        <v>11.099999999999998</v>
      </c>
      <c r="D10" s="900">
        <f>'[1]全社'!$D$10/10</f>
        <v>13.059999999999999</v>
      </c>
      <c r="E10" s="901">
        <f t="shared" si="0"/>
        <v>24.159999999999997</v>
      </c>
      <c r="F10" s="902">
        <f>'[1]全社'!$F$10/10</f>
        <v>12.5</v>
      </c>
      <c r="G10" s="900">
        <f>'[1]全社'!$G$10/10</f>
        <v>12.309999999999999</v>
      </c>
      <c r="H10" s="901">
        <f t="shared" si="1"/>
        <v>24.81</v>
      </c>
      <c r="I10" s="901">
        <f t="shared" si="2"/>
        <v>48.97</v>
      </c>
      <c r="J10" s="903">
        <f>'[1]全社'!$J$10/10</f>
        <v>11.1</v>
      </c>
      <c r="K10" s="904">
        <f>'[1]全社'!$K$10/10</f>
        <v>11.9</v>
      </c>
      <c r="L10" s="903">
        <f>'[1]全社'!$L$10/10</f>
        <v>23</v>
      </c>
      <c r="M10" s="905">
        <f>'[1]全社'!$M$10/10</f>
        <v>12.3</v>
      </c>
      <c r="N10" s="903">
        <f>'[1]全社'!$N$10/10</f>
        <v>12.7</v>
      </c>
      <c r="O10" s="906">
        <f>'[1]全社'!$O$10/10</f>
        <v>25</v>
      </c>
      <c r="P10" s="903">
        <f>'[1]全社'!$P$10/10</f>
        <v>48</v>
      </c>
      <c r="Q10" s="907">
        <f>'[1]全社'!$Q$10/10</f>
        <v>9.645</v>
      </c>
      <c r="R10" s="908">
        <f>'[1]全社'!$R$10/10</f>
        <v>10.825</v>
      </c>
      <c r="S10" s="909">
        <f t="shared" si="3"/>
        <v>20.47</v>
      </c>
      <c r="T10" s="910">
        <f>'[1]全社'!$T$10/10</f>
        <v>10.365</v>
      </c>
      <c r="U10" s="911">
        <f>'[1]全社'!$U$10/10</f>
        <v>15.655000000000001</v>
      </c>
      <c r="V10" s="909">
        <f t="shared" si="4"/>
        <v>26.020000000000003</v>
      </c>
      <c r="W10" s="909">
        <f t="shared" si="5"/>
        <v>46.49</v>
      </c>
      <c r="X10" s="5"/>
    </row>
    <row r="11" spans="1:24" ht="23.25" customHeight="1">
      <c r="A11" s="449" t="s">
        <v>65</v>
      </c>
      <c r="B11" s="68"/>
      <c r="C11" s="868">
        <f>SUM(C9:C10)</f>
        <v>45.89999999999999</v>
      </c>
      <c r="D11" s="856">
        <f>SUM(D9:D10)</f>
        <v>50.16</v>
      </c>
      <c r="E11" s="857">
        <f aca="true" t="shared" si="6" ref="E11:W11">SUM(E9:E10)</f>
        <v>96.06</v>
      </c>
      <c r="F11" s="858">
        <f t="shared" si="6"/>
        <v>49</v>
      </c>
      <c r="G11" s="856">
        <f t="shared" si="6"/>
        <v>48.91</v>
      </c>
      <c r="H11" s="857">
        <f t="shared" si="6"/>
        <v>97.91</v>
      </c>
      <c r="I11" s="857">
        <f t="shared" si="6"/>
        <v>193.97</v>
      </c>
      <c r="J11" s="859">
        <f>'[1]全社'!$J$11/10</f>
        <v>45.9</v>
      </c>
      <c r="K11" s="869">
        <f>'[1]全社'!$K$11/10</f>
        <v>49.1</v>
      </c>
      <c r="L11" s="859">
        <f>'[1]全社'!$L$11/10</f>
        <v>95</v>
      </c>
      <c r="M11" s="870">
        <f>'[1]全社'!$M$11/10</f>
        <v>48</v>
      </c>
      <c r="N11" s="859">
        <f>'[1]全社'!$N$11/10</f>
        <v>49</v>
      </c>
      <c r="O11" s="871">
        <f>'[1]全社'!$O$11/10</f>
        <v>97</v>
      </c>
      <c r="P11" s="859">
        <f>'[1]全社'!$P$11/10</f>
        <v>192</v>
      </c>
      <c r="Q11" s="872">
        <f t="shared" si="6"/>
        <v>43.31</v>
      </c>
      <c r="R11" s="873">
        <f t="shared" si="6"/>
        <v>48.143</v>
      </c>
      <c r="S11" s="865">
        <f t="shared" si="6"/>
        <v>91.453</v>
      </c>
      <c r="T11" s="912">
        <f t="shared" si="6"/>
        <v>43.811</v>
      </c>
      <c r="U11" s="913">
        <f t="shared" si="6"/>
        <v>53.376</v>
      </c>
      <c r="V11" s="865">
        <f t="shared" si="6"/>
        <v>97.18700000000001</v>
      </c>
      <c r="W11" s="865">
        <f t="shared" si="6"/>
        <v>188.64000000000001</v>
      </c>
      <c r="X11" s="5"/>
    </row>
    <row r="12" spans="1:24" ht="23.25" customHeight="1">
      <c r="A12" s="137" t="s">
        <v>44</v>
      </c>
      <c r="B12" s="70"/>
      <c r="C12" s="875">
        <f>'[1]全社'!$C$12/10</f>
        <v>15.209999999999997</v>
      </c>
      <c r="D12" s="876">
        <f>'[1]全社'!$D$12/10</f>
        <v>15.99</v>
      </c>
      <c r="E12" s="877">
        <f t="shared" si="0"/>
        <v>31.199999999999996</v>
      </c>
      <c r="F12" s="878">
        <f>'[1]全社'!$F$12/10</f>
        <v>14</v>
      </c>
      <c r="G12" s="876">
        <f>'[1]全社'!$G$12/10</f>
        <v>14.799999999999997</v>
      </c>
      <c r="H12" s="877">
        <f t="shared" si="1"/>
        <v>28.799999999999997</v>
      </c>
      <c r="I12" s="877">
        <f t="shared" si="2"/>
        <v>59.99999999999999</v>
      </c>
      <c r="J12" s="879">
        <f>'[1]全社'!$J$12/10</f>
        <v>15.209999999999999</v>
      </c>
      <c r="K12" s="880">
        <f>'[1]全社'!$K$12/10</f>
        <v>15.790000000000001</v>
      </c>
      <c r="L12" s="879">
        <f>'[1]全社'!$L$12/10</f>
        <v>31</v>
      </c>
      <c r="M12" s="881">
        <f>'[1]全社'!$M$12/10</f>
        <v>13</v>
      </c>
      <c r="N12" s="879">
        <f>'[1]全社'!$N$12/10</f>
        <v>16</v>
      </c>
      <c r="O12" s="882">
        <f>'[1]全社'!$O$12/10</f>
        <v>29</v>
      </c>
      <c r="P12" s="879">
        <f>'[1]全社'!$P$12/10</f>
        <v>60</v>
      </c>
      <c r="Q12" s="883">
        <f>'[1]全社'!$Q$12/10</f>
        <v>9.886000000000006</v>
      </c>
      <c r="R12" s="874">
        <f>'[1]全社'!$R$12/10</f>
        <v>11.654</v>
      </c>
      <c r="S12" s="865">
        <f t="shared" si="3"/>
        <v>21.540000000000006</v>
      </c>
      <c r="T12" s="884">
        <f>'[1]全社'!$T$12/10</f>
        <v>15.803</v>
      </c>
      <c r="U12" s="885">
        <f>'[1]全社'!$U$12/10</f>
        <v>14.059999999999999</v>
      </c>
      <c r="V12" s="865">
        <f t="shared" si="4"/>
        <v>29.863</v>
      </c>
      <c r="W12" s="865">
        <f t="shared" si="5"/>
        <v>51.403000000000006</v>
      </c>
      <c r="X12" s="5"/>
    </row>
    <row r="13" spans="1:24" ht="20.25" customHeight="1">
      <c r="A13" s="137" t="s">
        <v>66</v>
      </c>
      <c r="B13" s="70"/>
      <c r="C13" s="875">
        <f>'[1]全社'!$C$13/10</f>
        <v>0.1</v>
      </c>
      <c r="D13" s="876">
        <f>'[1]全社'!$D$13/10</f>
        <v>2.1</v>
      </c>
      <c r="E13" s="877">
        <f t="shared" si="0"/>
        <v>2.2</v>
      </c>
      <c r="F13" s="878">
        <f>'[1]全社'!$F$13/10</f>
        <v>0.5</v>
      </c>
      <c r="G13" s="876">
        <f>'[1]全社'!$G$13/10</f>
        <v>1.3</v>
      </c>
      <c r="H13" s="877">
        <f t="shared" si="1"/>
        <v>1.8</v>
      </c>
      <c r="I13" s="877">
        <f t="shared" si="2"/>
        <v>4</v>
      </c>
      <c r="J13" s="914">
        <f>'[1]全社'!$J$13/10</f>
        <v>0.1</v>
      </c>
      <c r="K13" s="915">
        <f>'[1]全社'!$K$13/10</f>
        <v>3.9</v>
      </c>
      <c r="L13" s="914">
        <f>'[1]全社'!$L$13/10</f>
        <v>4</v>
      </c>
      <c r="M13" s="916">
        <f>'[1]全社'!$M$13/10</f>
        <v>0</v>
      </c>
      <c r="N13" s="914">
        <f>'[1]全社'!$N$13/10</f>
        <v>0</v>
      </c>
      <c r="O13" s="917">
        <f>'[1]全社'!$O$13/10</f>
        <v>0</v>
      </c>
      <c r="P13" s="914">
        <f>'[1]全社'!$P$13/10</f>
        <v>4</v>
      </c>
      <c r="Q13" s="918">
        <f>'[1]全社'!$Q$13/10</f>
        <v>-0.081</v>
      </c>
      <c r="R13" s="919">
        <f>'[1]全社'!$R$13/10</f>
        <v>2.1879999999999997</v>
      </c>
      <c r="S13" s="865">
        <f t="shared" si="3"/>
        <v>2.1069999999999998</v>
      </c>
      <c r="T13" s="920">
        <f>'[1]全社'!$T$13/10</f>
        <v>0.422</v>
      </c>
      <c r="U13" s="921">
        <f>'[1]全社'!$U$13/10</f>
        <v>0.881</v>
      </c>
      <c r="V13" s="865">
        <f t="shared" si="4"/>
        <v>1.303</v>
      </c>
      <c r="W13" s="865">
        <f t="shared" si="5"/>
        <v>3.4099999999999997</v>
      </c>
      <c r="X13" s="5"/>
    </row>
    <row r="14" spans="1:24" ht="21" customHeight="1">
      <c r="A14" s="137" t="s">
        <v>48</v>
      </c>
      <c r="B14" s="70"/>
      <c r="C14" s="886">
        <f>'[1]全社'!$C$14/10</f>
        <v>15.1</v>
      </c>
      <c r="D14" s="887">
        <f>'[1]全社'!$D$14/10</f>
        <v>13.9</v>
      </c>
      <c r="E14" s="888">
        <f t="shared" si="0"/>
        <v>29</v>
      </c>
      <c r="F14" s="889">
        <f>'[1]全社'!$F$14/10</f>
        <v>13.5</v>
      </c>
      <c r="G14" s="887">
        <f>'[1]全社'!$G$14/10</f>
        <v>13.5</v>
      </c>
      <c r="H14" s="877">
        <f t="shared" si="1"/>
        <v>27</v>
      </c>
      <c r="I14" s="877">
        <f t="shared" si="2"/>
        <v>56</v>
      </c>
      <c r="J14" s="922">
        <f>'[1]全社'!$J$14/10</f>
        <v>15.1</v>
      </c>
      <c r="K14" s="923">
        <f>'[1]全社'!$K$14/10</f>
        <v>11.9</v>
      </c>
      <c r="L14" s="922">
        <f>'[1]全社'!$L$14/10</f>
        <v>27</v>
      </c>
      <c r="M14" s="924">
        <f>'[1]全社'!$M$14/10</f>
        <v>13</v>
      </c>
      <c r="N14" s="922">
        <f>'[1]全社'!$N$14/10</f>
        <v>16</v>
      </c>
      <c r="O14" s="925">
        <f>'[1]全社'!$O$14/10</f>
        <v>29</v>
      </c>
      <c r="P14" s="922">
        <f>'[1]全社'!$P$14/10</f>
        <v>56</v>
      </c>
      <c r="Q14" s="926">
        <f>'[1]全社'!$Q$14/10</f>
        <v>9.967</v>
      </c>
      <c r="R14" s="927">
        <f>'[1]全社'!$R$14/10</f>
        <v>9.466</v>
      </c>
      <c r="S14" s="865">
        <f t="shared" si="3"/>
        <v>19.433</v>
      </c>
      <c r="T14" s="928">
        <f>'[1]全社'!$T$14/10</f>
        <v>15.381</v>
      </c>
      <c r="U14" s="929">
        <f>'[1]全社'!$U$14/10</f>
        <v>13.169999999999998</v>
      </c>
      <c r="V14" s="865">
        <f t="shared" si="4"/>
        <v>28.551</v>
      </c>
      <c r="W14" s="865">
        <f t="shared" si="5"/>
        <v>47.983999999999995</v>
      </c>
      <c r="X14" s="5"/>
    </row>
    <row r="15" spans="1:24" ht="21" customHeight="1" thickBot="1">
      <c r="A15" s="450" t="s">
        <v>50</v>
      </c>
      <c r="B15" s="71"/>
      <c r="C15" s="930"/>
      <c r="D15" s="931"/>
      <c r="E15" s="932">
        <f>'[1]全社'!$E$15/10</f>
        <v>16.4</v>
      </c>
      <c r="F15" s="933"/>
      <c r="G15" s="931"/>
      <c r="H15" s="932">
        <f>'[1]全社'!$H$15/10</f>
        <v>17.6</v>
      </c>
      <c r="I15" s="932">
        <f t="shared" si="2"/>
        <v>34</v>
      </c>
      <c r="J15" s="934"/>
      <c r="K15" s="935"/>
      <c r="L15" s="936">
        <f>'[1]全社'!$L$15/10</f>
        <v>16</v>
      </c>
      <c r="M15" s="937"/>
      <c r="N15" s="935"/>
      <c r="O15" s="936">
        <f>'[1]全社'!$O$15/10</f>
        <v>18</v>
      </c>
      <c r="P15" s="936">
        <f>'[1]全社'!$P$15/10</f>
        <v>34</v>
      </c>
      <c r="Q15" s="938">
        <f>'[1]全社'!$Q$15/10</f>
        <v>6.067</v>
      </c>
      <c r="R15" s="939">
        <f>'[1]全社'!$R$15/10</f>
        <v>1.6309999999999998</v>
      </c>
      <c r="S15" s="940">
        <f t="shared" si="3"/>
        <v>7.698</v>
      </c>
      <c r="T15" s="941">
        <f>'[1]全社'!$T$15/10</f>
        <v>9.41</v>
      </c>
      <c r="U15" s="939">
        <f>'[1]全社'!$U$15/10</f>
        <v>9.703</v>
      </c>
      <c r="V15" s="940">
        <f t="shared" si="4"/>
        <v>19.113</v>
      </c>
      <c r="W15" s="940">
        <f t="shared" si="5"/>
        <v>26.811</v>
      </c>
      <c r="X15" s="5"/>
    </row>
    <row r="16" spans="1:24" s="352" customFormat="1" ht="23.25" customHeight="1" thickBot="1">
      <c r="A16" s="451"/>
      <c r="B16" s="10"/>
      <c r="C16" s="78"/>
      <c r="D16" s="78"/>
      <c r="E16" s="78"/>
      <c r="F16" s="78"/>
      <c r="G16" s="78"/>
      <c r="H16" s="78"/>
      <c r="I16" s="78"/>
      <c r="J16" s="8"/>
      <c r="K16" s="8"/>
      <c r="L16" s="8"/>
      <c r="M16" s="8"/>
      <c r="N16" s="8"/>
      <c r="O16" s="8"/>
      <c r="P16" s="8"/>
      <c r="Q16" s="8"/>
      <c r="R16" s="8"/>
      <c r="S16" s="8"/>
      <c r="T16" s="8"/>
      <c r="U16" s="8"/>
      <c r="V16" s="8"/>
      <c r="W16" s="518" t="s">
        <v>146</v>
      </c>
      <c r="X16" s="351"/>
    </row>
    <row r="17" spans="1:24" ht="21" customHeight="1">
      <c r="A17" s="452" t="s">
        <v>59</v>
      </c>
      <c r="B17" s="72"/>
      <c r="C17" s="354">
        <f>C8/C6</f>
        <v>0.41311697092630156</v>
      </c>
      <c r="D17" s="355">
        <f aca="true" t="shared" si="7" ref="D17:W17">D8/D6</f>
        <v>0.42875647668393785</v>
      </c>
      <c r="E17" s="356">
        <f t="shared" si="7"/>
        <v>0.4211048627191532</v>
      </c>
      <c r="F17" s="357">
        <f t="shared" si="7"/>
        <v>0.41118421052631576</v>
      </c>
      <c r="G17" s="355">
        <f t="shared" si="7"/>
        <v>0.39950217797137527</v>
      </c>
      <c r="H17" s="356">
        <f t="shared" si="7"/>
        <v>0.4051806843620083</v>
      </c>
      <c r="I17" s="356">
        <f t="shared" si="7"/>
        <v>0.41300813008130083</v>
      </c>
      <c r="J17" s="106">
        <v>0.41311697092630156</v>
      </c>
      <c r="K17" s="107">
        <v>0.4266929651545036</v>
      </c>
      <c r="L17" s="108">
        <v>0.42</v>
      </c>
      <c r="M17" s="109">
        <v>0.39869281045751637</v>
      </c>
      <c r="N17" s="107">
        <v>0.4012345679012346</v>
      </c>
      <c r="O17" s="108">
        <v>0.4</v>
      </c>
      <c r="P17" s="108">
        <v>0.4097560975609756</v>
      </c>
      <c r="Q17" s="358">
        <f t="shared" si="7"/>
        <v>0.3958565879358843</v>
      </c>
      <c r="R17" s="359">
        <f t="shared" si="7"/>
        <v>0.4402989470583904</v>
      </c>
      <c r="S17" s="360">
        <f t="shared" si="7"/>
        <v>0.4181952093326228</v>
      </c>
      <c r="T17" s="358">
        <f t="shared" si="7"/>
        <v>0.40651914487367447</v>
      </c>
      <c r="U17" s="359">
        <f t="shared" si="7"/>
        <v>0.4013222097922072</v>
      </c>
      <c r="V17" s="360">
        <f t="shared" si="7"/>
        <v>0.40374391875359467</v>
      </c>
      <c r="W17" s="360">
        <f t="shared" si="7"/>
        <v>0.4104197548594691</v>
      </c>
      <c r="X17" s="5"/>
    </row>
    <row r="18" spans="1:23" s="361" customFormat="1" ht="17.25" customHeight="1">
      <c r="A18" s="458" t="s">
        <v>60</v>
      </c>
      <c r="B18" s="380"/>
      <c r="C18" s="381">
        <f>C9/C6</f>
        <v>0.2352941176470588</v>
      </c>
      <c r="D18" s="382">
        <f aca="true" t="shared" si="8" ref="D18:W18">D9/D6</f>
        <v>0.24028497409326424</v>
      </c>
      <c r="E18" s="383">
        <f t="shared" si="8"/>
        <v>0.23784320211710222</v>
      </c>
      <c r="F18" s="384">
        <f t="shared" si="8"/>
        <v>0.24013157894736842</v>
      </c>
      <c r="G18" s="382">
        <f t="shared" si="8"/>
        <v>0.22775357809583077</v>
      </c>
      <c r="H18" s="383">
        <f t="shared" si="8"/>
        <v>0.23377038695235047</v>
      </c>
      <c r="I18" s="383">
        <f t="shared" si="8"/>
        <v>0.23577235772357724</v>
      </c>
      <c r="J18" s="87">
        <v>0.23529411764705882</v>
      </c>
      <c r="K18" s="92">
        <v>0.2445759368836292</v>
      </c>
      <c r="L18" s="91">
        <v>0.24</v>
      </c>
      <c r="M18" s="93">
        <v>0.23333333333333334</v>
      </c>
      <c r="N18" s="92">
        <v>0.22407407407407406</v>
      </c>
      <c r="O18" s="91">
        <v>0.22857142857142856</v>
      </c>
      <c r="P18" s="91">
        <v>0.23414634146341465</v>
      </c>
      <c r="Q18" s="370">
        <f t="shared" si="8"/>
        <v>0.25051718236073284</v>
      </c>
      <c r="R18" s="368">
        <f t="shared" si="8"/>
        <v>0.2747809439658346</v>
      </c>
      <c r="S18" s="369">
        <v>0.262</v>
      </c>
      <c r="T18" s="370">
        <f t="shared" si="8"/>
        <v>0.2280746019298305</v>
      </c>
      <c r="U18" s="368">
        <f t="shared" si="8"/>
        <v>0.22446028610192081</v>
      </c>
      <c r="V18" s="369">
        <f t="shared" si="8"/>
        <v>0.22614451361150567</v>
      </c>
      <c r="W18" s="369">
        <f t="shared" si="8"/>
        <v>0.2430375678120122</v>
      </c>
    </row>
    <row r="19" spans="1:23" s="361" customFormat="1" ht="17.25" customHeight="1">
      <c r="A19" s="459" t="s">
        <v>61</v>
      </c>
      <c r="B19" s="362"/>
      <c r="C19" s="363">
        <f>C10/C6</f>
        <v>0.07505070993914806</v>
      </c>
      <c r="D19" s="364">
        <f aca="true" t="shared" si="9" ref="D19:W19">D10/D6</f>
        <v>0.08458549222797926</v>
      </c>
      <c r="E19" s="365">
        <f t="shared" si="9"/>
        <v>0.07992060866688719</v>
      </c>
      <c r="F19" s="366">
        <f t="shared" si="9"/>
        <v>0.08223684210526316</v>
      </c>
      <c r="G19" s="364">
        <f t="shared" si="9"/>
        <v>0.07660236465463596</v>
      </c>
      <c r="H19" s="365">
        <f t="shared" si="9"/>
        <v>0.07934122161816437</v>
      </c>
      <c r="I19" s="365">
        <f t="shared" si="9"/>
        <v>0.0796260162601626</v>
      </c>
      <c r="J19" s="94">
        <v>0.07505070993914806</v>
      </c>
      <c r="K19" s="95">
        <v>0.0782380013149244</v>
      </c>
      <c r="L19" s="96">
        <v>0.07666666666666666</v>
      </c>
      <c r="M19" s="97">
        <v>0.0803921568627451</v>
      </c>
      <c r="N19" s="95">
        <v>0.07839506172839507</v>
      </c>
      <c r="O19" s="96">
        <v>0.07936507936507936</v>
      </c>
      <c r="P19" s="96">
        <v>0.07804878048780488</v>
      </c>
      <c r="Q19" s="367">
        <f t="shared" si="9"/>
        <v>0.07177300531321158</v>
      </c>
      <c r="R19" s="368">
        <f t="shared" si="9"/>
        <v>0.07970694352404094</v>
      </c>
      <c r="S19" s="369">
        <f t="shared" si="9"/>
        <v>0.07576094036833066</v>
      </c>
      <c r="T19" s="370">
        <f t="shared" si="9"/>
        <v>0.07068089604146066</v>
      </c>
      <c r="U19" s="368">
        <f t="shared" si="9"/>
        <v>0.09315568990550545</v>
      </c>
      <c r="V19" s="369">
        <f t="shared" si="9"/>
        <v>0.08268270749323954</v>
      </c>
      <c r="W19" s="369">
        <f t="shared" si="9"/>
        <v>0.07948516727105485</v>
      </c>
    </row>
    <row r="20" spans="1:23" s="361" customFormat="1" ht="17.25" customHeight="1">
      <c r="A20" s="459" t="s">
        <v>62</v>
      </c>
      <c r="B20" s="362"/>
      <c r="C20" s="363">
        <f>C11/C6</f>
        <v>0.31034482758620685</v>
      </c>
      <c r="D20" s="364">
        <f aca="true" t="shared" si="10" ref="D20:W20">D11/D6</f>
        <v>0.3248704663212435</v>
      </c>
      <c r="E20" s="365">
        <f t="shared" si="10"/>
        <v>0.3177638107839894</v>
      </c>
      <c r="F20" s="366">
        <f t="shared" si="10"/>
        <v>0.3223684210526316</v>
      </c>
      <c r="G20" s="364">
        <f t="shared" si="10"/>
        <v>0.30435594275046673</v>
      </c>
      <c r="H20" s="365">
        <f t="shared" si="10"/>
        <v>0.31311160857051484</v>
      </c>
      <c r="I20" s="365">
        <f t="shared" si="10"/>
        <v>0.3153983739837398</v>
      </c>
      <c r="J20" s="94">
        <v>0.3103448275862069</v>
      </c>
      <c r="K20" s="95">
        <v>0.3228139381985536</v>
      </c>
      <c r="L20" s="96">
        <v>0.31666666666666665</v>
      </c>
      <c r="M20" s="97">
        <v>0.3137254901960784</v>
      </c>
      <c r="N20" s="95">
        <v>0.30246913580246915</v>
      </c>
      <c r="O20" s="96">
        <v>0.30793650793650795</v>
      </c>
      <c r="P20" s="96">
        <v>0.3121951219512195</v>
      </c>
      <c r="Q20" s="367">
        <f t="shared" si="10"/>
        <v>0.3222901876739444</v>
      </c>
      <c r="R20" s="368">
        <f t="shared" si="10"/>
        <v>0.3544878874898756</v>
      </c>
      <c r="S20" s="369">
        <f t="shared" si="10"/>
        <v>0.33847412210576183</v>
      </c>
      <c r="T20" s="370">
        <f t="shared" si="10"/>
        <v>0.2987554979712912</v>
      </c>
      <c r="U20" s="368">
        <f t="shared" si="10"/>
        <v>0.31761597600742625</v>
      </c>
      <c r="V20" s="369">
        <f t="shared" si="10"/>
        <v>0.30882722110474525</v>
      </c>
      <c r="W20" s="369">
        <f t="shared" si="10"/>
        <v>0.32252273508306706</v>
      </c>
    </row>
    <row r="21" spans="1:23" s="361" customFormat="1" ht="24" customHeight="1" thickBot="1">
      <c r="A21" s="460" t="s">
        <v>63</v>
      </c>
      <c r="B21" s="371"/>
      <c r="C21" s="372">
        <f>C12/C6</f>
        <v>0.10283975659229207</v>
      </c>
      <c r="D21" s="373">
        <f aca="true" t="shared" si="11" ref="D21:W21">D12/D6</f>
        <v>0.10356217616580311</v>
      </c>
      <c r="E21" s="374">
        <f t="shared" si="11"/>
        <v>0.1032087330466424</v>
      </c>
      <c r="F21" s="375">
        <f t="shared" si="11"/>
        <v>0.09210526315789473</v>
      </c>
      <c r="G21" s="373">
        <f t="shared" si="11"/>
        <v>0.09209707529558182</v>
      </c>
      <c r="H21" s="374">
        <f t="shared" si="11"/>
        <v>0.09210105532459226</v>
      </c>
      <c r="I21" s="374">
        <f t="shared" si="11"/>
        <v>0.09756097560975609</v>
      </c>
      <c r="J21" s="102">
        <v>0.10283975659229207</v>
      </c>
      <c r="K21" s="103">
        <v>0.10381328073635768</v>
      </c>
      <c r="L21" s="104">
        <v>0.10333333333333333</v>
      </c>
      <c r="M21" s="105">
        <v>0.08496732026143791</v>
      </c>
      <c r="N21" s="103">
        <v>0.09876543209876543</v>
      </c>
      <c r="O21" s="104">
        <v>0.09206349206349207</v>
      </c>
      <c r="P21" s="104">
        <v>0.0975609756097561</v>
      </c>
      <c r="Q21" s="376">
        <f t="shared" si="11"/>
        <v>0.07356640026193989</v>
      </c>
      <c r="R21" s="377">
        <f t="shared" si="11"/>
        <v>0.08581105956851484</v>
      </c>
      <c r="S21" s="378">
        <f t="shared" si="11"/>
        <v>0.07972108722686091</v>
      </c>
      <c r="T21" s="379">
        <f t="shared" si="11"/>
        <v>0.10776364690238331</v>
      </c>
      <c r="U21" s="377">
        <f t="shared" si="11"/>
        <v>0.083664580010949</v>
      </c>
      <c r="V21" s="378">
        <f t="shared" si="11"/>
        <v>0.09489445403038478</v>
      </c>
      <c r="W21" s="378">
        <f t="shared" si="11"/>
        <v>0.08788505169356922</v>
      </c>
    </row>
    <row r="22" spans="1:24" ht="19.5" customHeight="1" thickBot="1">
      <c r="A22" s="451"/>
      <c r="B22" s="10"/>
      <c r="C22" s="78"/>
      <c r="D22" s="78"/>
      <c r="E22" s="78"/>
      <c r="F22" s="78"/>
      <c r="G22" s="78"/>
      <c r="H22" s="78"/>
      <c r="I22" s="78"/>
      <c r="J22" s="8"/>
      <c r="K22" s="8"/>
      <c r="L22" s="8"/>
      <c r="M22" s="8"/>
      <c r="N22" s="8"/>
      <c r="O22" s="8"/>
      <c r="P22" s="8"/>
      <c r="Q22" s="8"/>
      <c r="R22" s="8"/>
      <c r="S22" s="8"/>
      <c r="T22" s="8"/>
      <c r="U22" s="8"/>
      <c r="V22" s="8"/>
      <c r="W22" s="519" t="s">
        <v>112</v>
      </c>
      <c r="X22" s="5"/>
    </row>
    <row r="23" spans="1:24" ht="20.25" customHeight="1">
      <c r="A23" s="452" t="s">
        <v>43</v>
      </c>
      <c r="B23" s="72"/>
      <c r="C23" s="942">
        <f>'[1]全社'!$C$23/10</f>
        <v>7.1899999999999995</v>
      </c>
      <c r="D23" s="943">
        <f>'[1]全社'!$D$23/10</f>
        <v>7.15</v>
      </c>
      <c r="E23" s="944">
        <f t="shared" si="0"/>
        <v>14.34</v>
      </c>
      <c r="F23" s="942">
        <f>'[1]全社'!$F$23/10</f>
        <v>7.7</v>
      </c>
      <c r="G23" s="943">
        <f>'[1]全社'!$G$23/10</f>
        <v>7.959999999999999</v>
      </c>
      <c r="H23" s="945">
        <f t="shared" si="1"/>
        <v>15.66</v>
      </c>
      <c r="I23" s="945">
        <f t="shared" si="2"/>
        <v>30</v>
      </c>
      <c r="J23" s="946">
        <f>'[1]全社'!$J$23/10</f>
        <v>7.19</v>
      </c>
      <c r="K23" s="947">
        <f>'[1]全社'!$K$23/10</f>
        <v>7.609999999999999</v>
      </c>
      <c r="L23" s="948">
        <f>'[1]全社'!$L$23/10</f>
        <v>14.8</v>
      </c>
      <c r="M23" s="946">
        <f>'[1]全社'!$M$23/10</f>
        <v>7.5</v>
      </c>
      <c r="N23" s="947">
        <f>'[1]全社'!$N$23/10</f>
        <v>7.7</v>
      </c>
      <c r="O23" s="948">
        <f>'[1]全社'!$O$23/10</f>
        <v>15.2</v>
      </c>
      <c r="P23" s="948">
        <f>'[1]全社'!$P$23/10</f>
        <v>30</v>
      </c>
      <c r="Q23" s="949">
        <f>'[1]全社'!$Q$23/10</f>
        <v>6.6930000000000005</v>
      </c>
      <c r="R23" s="950">
        <f>'[1]全社'!$R$23/10</f>
        <v>7.090000000000001</v>
      </c>
      <c r="S23" s="951">
        <f t="shared" si="3"/>
        <v>13.783000000000001</v>
      </c>
      <c r="T23" s="949">
        <f>'[1]全社'!$T$23/10</f>
        <v>6.911</v>
      </c>
      <c r="U23" s="950">
        <f>'[1]全社'!$U$23/10</f>
        <v>6.968000000000001</v>
      </c>
      <c r="V23" s="951">
        <f>SUM(T23:U23)</f>
        <v>13.879000000000001</v>
      </c>
      <c r="W23" s="951">
        <f>S23+V23</f>
        <v>27.662000000000003</v>
      </c>
      <c r="X23" s="5"/>
    </row>
    <row r="24" spans="1:24" ht="20.25" customHeight="1" thickBot="1">
      <c r="A24" s="450" t="s">
        <v>42</v>
      </c>
      <c r="B24" s="71"/>
      <c r="C24" s="930">
        <f>'[1]全社'!$C$24/10</f>
        <v>5.739999999999999</v>
      </c>
      <c r="D24" s="952">
        <f>'[1]全社'!$D$24/10</f>
        <v>10.48</v>
      </c>
      <c r="E24" s="932">
        <f t="shared" si="0"/>
        <v>16.22</v>
      </c>
      <c r="F24" s="930">
        <f>'[1]全社'!$F$24/10</f>
        <v>12</v>
      </c>
      <c r="G24" s="952">
        <f>'[1]全社'!$G$24/10</f>
        <v>10.78</v>
      </c>
      <c r="H24" s="932">
        <f t="shared" si="1"/>
        <v>22.78</v>
      </c>
      <c r="I24" s="932">
        <f t="shared" si="2"/>
        <v>39</v>
      </c>
      <c r="J24" s="953">
        <f>'[1]全社'!$J$24/10</f>
        <v>5.74</v>
      </c>
      <c r="K24" s="954">
        <f>'[1]全社'!$K$24/10</f>
        <v>10.26</v>
      </c>
      <c r="L24" s="936">
        <f>'[1]全社'!$L$24/10</f>
        <v>16</v>
      </c>
      <c r="M24" s="953">
        <f>'[1]全社'!$M$24/10</f>
        <v>13</v>
      </c>
      <c r="N24" s="954">
        <f>'[1]全社'!$N$24/10</f>
        <v>8.5</v>
      </c>
      <c r="O24" s="936">
        <f>'[1]全社'!$O$24/10</f>
        <v>21.5</v>
      </c>
      <c r="P24" s="936">
        <f>'[1]全社'!$P$24/10</f>
        <v>37.5</v>
      </c>
      <c r="Q24" s="955">
        <f>'[1]全社'!$Q$24/10</f>
        <v>8.539</v>
      </c>
      <c r="R24" s="956">
        <f>'[1]全社'!$R$24/10</f>
        <v>11.164</v>
      </c>
      <c r="S24" s="940">
        <f t="shared" si="3"/>
        <v>19.703</v>
      </c>
      <c r="T24" s="955">
        <f>'[1]全社'!$T$24/10</f>
        <v>6.776999999999999</v>
      </c>
      <c r="U24" s="956">
        <f>'[1]全社'!$U$24/10</f>
        <v>11.535</v>
      </c>
      <c r="V24" s="940">
        <f>SUM(T24:U24)</f>
        <v>18.311999999999998</v>
      </c>
      <c r="W24" s="940">
        <f>S24+V24</f>
        <v>38.015</v>
      </c>
      <c r="X24" s="5"/>
    </row>
    <row r="25" spans="1:24" ht="23.25" customHeight="1" thickBot="1">
      <c r="A25" s="453" t="s">
        <v>7</v>
      </c>
      <c r="B25" s="454"/>
      <c r="C25" s="4"/>
      <c r="D25" s="4"/>
      <c r="E25" s="4"/>
      <c r="F25" s="4"/>
      <c r="G25" s="4"/>
      <c r="H25" s="4"/>
      <c r="I25" s="4"/>
      <c r="J25" s="1"/>
      <c r="K25" s="1"/>
      <c r="L25" s="1"/>
      <c r="M25" s="1"/>
      <c r="N25" s="1"/>
      <c r="O25" s="1"/>
      <c r="P25" s="1"/>
      <c r="Q25" s="14"/>
      <c r="R25" s="14"/>
      <c r="S25" s="14"/>
      <c r="T25" s="14"/>
      <c r="U25" s="14"/>
      <c r="V25" s="14"/>
      <c r="W25" s="520" t="s">
        <v>140</v>
      </c>
      <c r="X25" s="5"/>
    </row>
    <row r="26" spans="1:23" ht="20.25" customHeight="1" thickBot="1">
      <c r="A26" s="147" t="s">
        <v>67</v>
      </c>
      <c r="B26" s="73"/>
      <c r="C26" s="440" t="s">
        <v>126</v>
      </c>
      <c r="D26" s="510" t="s">
        <v>127</v>
      </c>
      <c r="E26" s="437" t="s">
        <v>128</v>
      </c>
      <c r="F26" s="440" t="s">
        <v>129</v>
      </c>
      <c r="G26" s="510" t="s">
        <v>130</v>
      </c>
      <c r="H26" s="437" t="s">
        <v>131</v>
      </c>
      <c r="I26" s="437" t="s">
        <v>132</v>
      </c>
      <c r="J26" s="511" t="s">
        <v>75</v>
      </c>
      <c r="K26" s="442" t="s">
        <v>133</v>
      </c>
      <c r="L26" s="438" t="s">
        <v>134</v>
      </c>
      <c r="M26" s="443" t="s">
        <v>76</v>
      </c>
      <c r="N26" s="442" t="s">
        <v>77</v>
      </c>
      <c r="O26" s="438" t="s">
        <v>78</v>
      </c>
      <c r="P26" s="438" t="s">
        <v>79</v>
      </c>
      <c r="Q26" s="512" t="s">
        <v>75</v>
      </c>
      <c r="R26" s="445" t="s">
        <v>80</v>
      </c>
      <c r="S26" s="439" t="s">
        <v>81</v>
      </c>
      <c r="T26" s="446" t="s">
        <v>135</v>
      </c>
      <c r="U26" s="445" t="s">
        <v>136</v>
      </c>
      <c r="V26" s="439" t="s">
        <v>137</v>
      </c>
      <c r="W26" s="439" t="s">
        <v>138</v>
      </c>
    </row>
    <row r="27" spans="1:23" ht="20.25" customHeight="1" thickTop="1">
      <c r="A27" s="74" t="s">
        <v>68</v>
      </c>
      <c r="B27" s="75"/>
      <c r="C27" s="79">
        <f>'[1]全社'!C27</f>
        <v>108.435</v>
      </c>
      <c r="D27" s="80">
        <f>'[1]全社'!D27</f>
        <v>110.37</v>
      </c>
      <c r="E27" s="81">
        <f>'[1]全社'!E27</f>
        <v>109.54</v>
      </c>
      <c r="F27" s="82">
        <f>'[1]全社'!F27</f>
        <v>110</v>
      </c>
      <c r="G27" s="80">
        <f>'[1]全社'!G27</f>
        <v>110</v>
      </c>
      <c r="H27" s="81">
        <f>'[1]全社'!H27</f>
        <v>110</v>
      </c>
      <c r="I27" s="81">
        <f>'[1]全社'!I27</f>
        <v>109.75307692307692</v>
      </c>
      <c r="J27" s="51">
        <f>'[1]全社'!J27</f>
        <v>108.4</v>
      </c>
      <c r="K27" s="43">
        <f>'[1]全社'!K27</f>
        <v>105</v>
      </c>
      <c r="L27" s="49">
        <f>'[1]全社'!L27</f>
        <v>107</v>
      </c>
      <c r="M27" s="45">
        <f>'[1]全社'!M27</f>
        <v>105</v>
      </c>
      <c r="N27" s="43">
        <f>'[1]全社'!N27</f>
        <v>105</v>
      </c>
      <c r="O27" s="49">
        <f>'[1]全社'!O27</f>
        <v>105</v>
      </c>
      <c r="P27" s="49">
        <f>'[1]全社'!P27</f>
        <v>106.1</v>
      </c>
      <c r="Q27" s="47">
        <f>'[1]全社'!Q27</f>
        <v>119.6</v>
      </c>
      <c r="R27" s="54">
        <f>'[1]全社'!R27</f>
        <v>117.1</v>
      </c>
      <c r="S27" s="58">
        <f>'[1]全社'!S27</f>
        <v>118.14</v>
      </c>
      <c r="T27" s="56">
        <f>'[1]全社'!T27</f>
        <v>109.21</v>
      </c>
      <c r="U27" s="54">
        <f>'[1]全社'!U27</f>
        <v>107.19</v>
      </c>
      <c r="V27" s="58">
        <f>'[1]全社'!V27</f>
        <v>108.32</v>
      </c>
      <c r="W27" s="58">
        <f>'[1]全社'!W27</f>
        <v>113.4</v>
      </c>
    </row>
    <row r="28" spans="1:23" ht="20.25" customHeight="1" thickBot="1">
      <c r="A28" s="76" t="s">
        <v>0</v>
      </c>
      <c r="B28" s="77"/>
      <c r="C28" s="83">
        <f>'[1]全社'!C28</f>
        <v>131.2575</v>
      </c>
      <c r="D28" s="84">
        <f>'[1]全社'!D28</f>
        <v>133.9175</v>
      </c>
      <c r="E28" s="85">
        <f>'[1]全社'!E28</f>
        <v>132.8</v>
      </c>
      <c r="F28" s="86">
        <f>'[1]全社'!F28</f>
        <v>130</v>
      </c>
      <c r="G28" s="84">
        <f>'[1]全社'!G28</f>
        <v>130</v>
      </c>
      <c r="H28" s="85">
        <f>'[1]全社'!H28</f>
        <v>130</v>
      </c>
      <c r="I28" s="85">
        <f>'[1]全社'!I28</f>
        <v>131.51076923076923</v>
      </c>
      <c r="J28" s="52">
        <f>'[1]全社'!J28</f>
        <v>131.3</v>
      </c>
      <c r="K28" s="44">
        <f>'[1]全社'!K28</f>
        <v>130</v>
      </c>
      <c r="L28" s="50">
        <f>'[1]全社'!L28</f>
        <v>130.7</v>
      </c>
      <c r="M28" s="46">
        <f>'[1]全社'!M28</f>
        <v>130</v>
      </c>
      <c r="N28" s="44">
        <f>'[1]全社'!N28</f>
        <v>130</v>
      </c>
      <c r="O28" s="50">
        <f>'[1]全社'!O28</f>
        <v>130</v>
      </c>
      <c r="P28" s="50">
        <f>'[1]全社'!P28</f>
        <v>130.3</v>
      </c>
      <c r="Q28" s="48">
        <f>'[1]全社'!Q28</f>
        <v>134.98</v>
      </c>
      <c r="R28" s="55">
        <f>'[1]全社'!R28</f>
        <v>132.56</v>
      </c>
      <c r="S28" s="59">
        <f>'[1]全社'!S28</f>
        <v>133.32</v>
      </c>
      <c r="T28" s="57">
        <f>'[1]全社'!T28</f>
        <v>129.98</v>
      </c>
      <c r="U28" s="55">
        <f>'[1]全社'!U28</f>
        <v>132.7</v>
      </c>
      <c r="V28" s="59">
        <f>'[1]全社'!V28</f>
        <v>130.98</v>
      </c>
      <c r="W28" s="59">
        <f>'[1]全社'!W28</f>
        <v>132.4</v>
      </c>
    </row>
    <row r="29" spans="1:23" ht="22.5" customHeight="1" thickBot="1">
      <c r="A29" s="412"/>
      <c r="B29" s="413"/>
      <c r="C29" s="413"/>
      <c r="D29" s="413"/>
      <c r="E29" s="413"/>
      <c r="F29" s="413"/>
      <c r="G29" s="413"/>
      <c r="H29" s="413"/>
      <c r="I29" s="413"/>
      <c r="J29" s="413"/>
      <c r="K29" s="413"/>
      <c r="L29" s="413"/>
      <c r="M29" s="413"/>
      <c r="N29" s="413"/>
      <c r="O29" s="413"/>
      <c r="P29" s="413"/>
      <c r="Q29" s="413"/>
      <c r="R29" s="413"/>
      <c r="S29" s="413"/>
      <c r="T29" s="413"/>
      <c r="U29" s="413"/>
      <c r="V29" s="413"/>
      <c r="W29" s="515" t="s">
        <v>139</v>
      </c>
    </row>
    <row r="30" spans="8:23" ht="17.25" customHeight="1">
      <c r="H30" s="447"/>
      <c r="I30" s="448"/>
      <c r="J30" s="962" t="s">
        <v>108</v>
      </c>
      <c r="K30" s="963"/>
      <c r="L30" s="963"/>
      <c r="M30" s="963"/>
      <c r="N30" s="963"/>
      <c r="O30" s="963"/>
      <c r="P30" s="964"/>
      <c r="Q30" s="970" t="s">
        <v>110</v>
      </c>
      <c r="R30" s="970"/>
      <c r="S30" s="970"/>
      <c r="T30" s="970"/>
      <c r="U30" s="970"/>
      <c r="V30" s="970"/>
      <c r="W30" s="971"/>
    </row>
    <row r="31" spans="8:23" ht="18" customHeight="1" thickBot="1">
      <c r="H31" s="960" t="s">
        <v>26</v>
      </c>
      <c r="I31" s="961"/>
      <c r="J31" s="965" t="s">
        <v>109</v>
      </c>
      <c r="K31" s="966"/>
      <c r="L31" s="963"/>
      <c r="M31" s="966"/>
      <c r="N31" s="966"/>
      <c r="O31" s="963"/>
      <c r="P31" s="964"/>
      <c r="Q31" s="972" t="s">
        <v>111</v>
      </c>
      <c r="R31" s="972"/>
      <c r="S31" s="973"/>
      <c r="T31" s="972"/>
      <c r="U31" s="972"/>
      <c r="V31" s="973"/>
      <c r="W31" s="971"/>
    </row>
    <row r="32" spans="8:23" ht="18" customHeight="1" thickBot="1">
      <c r="H32" s="65"/>
      <c r="I32" s="66"/>
      <c r="J32" s="514" t="s">
        <v>101</v>
      </c>
      <c r="K32" s="505" t="s">
        <v>102</v>
      </c>
      <c r="L32" s="438" t="s">
        <v>103</v>
      </c>
      <c r="M32" s="506" t="s">
        <v>104</v>
      </c>
      <c r="N32" s="505" t="s">
        <v>105</v>
      </c>
      <c r="O32" s="438" t="s">
        <v>106</v>
      </c>
      <c r="P32" s="438" t="s">
        <v>107</v>
      </c>
      <c r="Q32" s="507" t="s">
        <v>94</v>
      </c>
      <c r="R32" s="508" t="s">
        <v>95</v>
      </c>
      <c r="S32" s="439" t="s">
        <v>96</v>
      </c>
      <c r="T32" s="509" t="s">
        <v>97</v>
      </c>
      <c r="U32" s="508" t="s">
        <v>98</v>
      </c>
      <c r="V32" s="439" t="s">
        <v>99</v>
      </c>
      <c r="W32" s="439" t="s">
        <v>100</v>
      </c>
    </row>
    <row r="33" spans="8:23" ht="20.25" customHeight="1" thickTop="1">
      <c r="H33" s="449" t="s">
        <v>45</v>
      </c>
      <c r="I33" s="68"/>
      <c r="J33" s="87">
        <f>C6/J6</f>
        <v>1</v>
      </c>
      <c r="K33" s="88">
        <f aca="true" t="shared" si="12" ref="K33:P33">D6/K6</f>
        <v>1.015121630506246</v>
      </c>
      <c r="L33" s="89">
        <f t="shared" si="12"/>
        <v>1.0076666666666667</v>
      </c>
      <c r="M33" s="90">
        <f t="shared" si="12"/>
        <v>0.9934640522875817</v>
      </c>
      <c r="N33" s="88">
        <f t="shared" si="12"/>
        <v>0.9919753086419753</v>
      </c>
      <c r="O33" s="89">
        <f t="shared" si="12"/>
        <v>0.9926984126984126</v>
      </c>
      <c r="P33" s="91">
        <f t="shared" si="12"/>
        <v>1</v>
      </c>
      <c r="Q33" s="110">
        <f>C6/Q6</f>
        <v>1.1005938295307407</v>
      </c>
      <c r="R33" s="111">
        <f aca="true" t="shared" si="13" ref="R33:W33">D6/R6</f>
        <v>1.1368824092482144</v>
      </c>
      <c r="S33" s="112">
        <f t="shared" si="13"/>
        <v>1.1188340143305502</v>
      </c>
      <c r="T33" s="110">
        <f t="shared" si="13"/>
        <v>1.036516758157455</v>
      </c>
      <c r="U33" s="111">
        <f t="shared" si="13"/>
        <v>0.9562516363982576</v>
      </c>
      <c r="V33" s="112">
        <f t="shared" si="13"/>
        <v>0.9936542134179861</v>
      </c>
      <c r="W33" s="112">
        <f t="shared" si="13"/>
        <v>1.051481563168396</v>
      </c>
    </row>
    <row r="34" spans="8:23" ht="20.25" customHeight="1">
      <c r="H34" s="449" t="s">
        <v>54</v>
      </c>
      <c r="I34" s="68"/>
      <c r="J34" s="87">
        <f>C7/J7</f>
        <v>1</v>
      </c>
      <c r="K34" s="92">
        <f aca="true" t="shared" si="14" ref="K34:P37">D7/K7</f>
        <v>1.011467889908257</v>
      </c>
      <c r="L34" s="91">
        <f t="shared" si="14"/>
        <v>1.0057471264367817</v>
      </c>
      <c r="M34" s="93">
        <f t="shared" si="14"/>
        <v>0.9728260869565217</v>
      </c>
      <c r="N34" s="92">
        <f t="shared" si="14"/>
        <v>0.9948453608247423</v>
      </c>
      <c r="O34" s="91">
        <f t="shared" si="14"/>
        <v>0.9841269841269841</v>
      </c>
      <c r="P34" s="91">
        <f t="shared" si="14"/>
        <v>0.9944903581267218</v>
      </c>
      <c r="Q34" s="113">
        <f>C7/Q7</f>
        <v>1.069149853423004</v>
      </c>
      <c r="R34" s="111">
        <f aca="true" t="shared" si="15" ref="R34:W37">D7/R7</f>
        <v>1.1603278386591767</v>
      </c>
      <c r="S34" s="112">
        <f t="shared" si="15"/>
        <v>1.1132386338335485</v>
      </c>
      <c r="T34" s="110">
        <f t="shared" si="15"/>
        <v>1.0283692017786767</v>
      </c>
      <c r="U34" s="111">
        <f t="shared" si="15"/>
        <v>0.9595306751516356</v>
      </c>
      <c r="V34" s="112">
        <f t="shared" si="15"/>
        <v>0.9914659303521837</v>
      </c>
      <c r="W34" s="112">
        <f t="shared" si="15"/>
        <v>1.046983758700696</v>
      </c>
    </row>
    <row r="35" spans="8:23" ht="20.25" customHeight="1">
      <c r="H35" s="137" t="s">
        <v>46</v>
      </c>
      <c r="I35" s="70"/>
      <c r="J35" s="94">
        <f>C8/J8</f>
        <v>1</v>
      </c>
      <c r="K35" s="95">
        <f t="shared" si="14"/>
        <v>1.0200308166409862</v>
      </c>
      <c r="L35" s="96">
        <f t="shared" si="14"/>
        <v>1.0103174603174605</v>
      </c>
      <c r="M35" s="97">
        <f t="shared" si="14"/>
        <v>1.0245901639344261</v>
      </c>
      <c r="N35" s="95">
        <f t="shared" si="14"/>
        <v>0.9876923076923078</v>
      </c>
      <c r="O35" s="96">
        <f t="shared" si="14"/>
        <v>1.0055555555555555</v>
      </c>
      <c r="P35" s="96">
        <f t="shared" si="14"/>
        <v>1.007936507936508</v>
      </c>
      <c r="Q35" s="113">
        <f>C8/Q8</f>
        <v>1.1485826001955033</v>
      </c>
      <c r="R35" s="111">
        <f t="shared" si="15"/>
        <v>1.107078950449019</v>
      </c>
      <c r="S35" s="112">
        <f t="shared" si="15"/>
        <v>1.126618463090634</v>
      </c>
      <c r="T35" s="110">
        <f t="shared" si="15"/>
        <v>1.0484114469755428</v>
      </c>
      <c r="U35" s="111">
        <f t="shared" si="15"/>
        <v>0.9519149504025622</v>
      </c>
      <c r="V35" s="112">
        <f t="shared" si="15"/>
        <v>0.997190237452482</v>
      </c>
      <c r="W35" s="112">
        <f t="shared" si="15"/>
        <v>1.058112893147261</v>
      </c>
    </row>
    <row r="36" spans="8:23" ht="20.25" customHeight="1">
      <c r="H36" s="137" t="s">
        <v>55</v>
      </c>
      <c r="I36" s="70"/>
      <c r="J36" s="94">
        <f>C9/J9</f>
        <v>1</v>
      </c>
      <c r="K36" s="95">
        <f t="shared" si="14"/>
        <v>0.9973118279569892</v>
      </c>
      <c r="L36" s="96">
        <f t="shared" si="14"/>
        <v>0.9986111111111112</v>
      </c>
      <c r="M36" s="97">
        <f t="shared" si="14"/>
        <v>1.022408963585434</v>
      </c>
      <c r="N36" s="95">
        <f t="shared" si="14"/>
        <v>1.0082644628099175</v>
      </c>
      <c r="O36" s="96">
        <f t="shared" si="14"/>
        <v>1.0152777777777777</v>
      </c>
      <c r="P36" s="96">
        <f t="shared" si="14"/>
        <v>1.0069444444444444</v>
      </c>
      <c r="Q36" s="113">
        <f>C9/Q9</f>
        <v>1.0337145403237784</v>
      </c>
      <c r="R36" s="111">
        <f t="shared" si="15"/>
        <v>0.9941583150222414</v>
      </c>
      <c r="S36" s="112">
        <f t="shared" si="15"/>
        <v>1.0129185861403436</v>
      </c>
      <c r="T36" s="110">
        <f t="shared" si="15"/>
        <v>1.0913113675775878</v>
      </c>
      <c r="U36" s="111">
        <f t="shared" si="15"/>
        <v>0.9702818058906181</v>
      </c>
      <c r="V36" s="112">
        <f t="shared" si="15"/>
        <v>1.0271614652858767</v>
      </c>
      <c r="W36" s="112">
        <f t="shared" si="15"/>
        <v>1.0200492437565951</v>
      </c>
    </row>
    <row r="37" spans="8:23" ht="20.25" customHeight="1">
      <c r="H37" s="23" t="s">
        <v>41</v>
      </c>
      <c r="I37" s="70"/>
      <c r="J37" s="94">
        <f>C10/J10</f>
        <v>0.9999999999999999</v>
      </c>
      <c r="K37" s="95">
        <f t="shared" si="14"/>
        <v>1.0974789915966385</v>
      </c>
      <c r="L37" s="96">
        <f t="shared" si="14"/>
        <v>1.0504347826086955</v>
      </c>
      <c r="M37" s="97">
        <f t="shared" si="14"/>
        <v>1.0162601626016259</v>
      </c>
      <c r="N37" s="95">
        <f t="shared" si="14"/>
        <v>0.9692913385826771</v>
      </c>
      <c r="O37" s="96">
        <f t="shared" si="14"/>
        <v>0.9924</v>
      </c>
      <c r="P37" s="96">
        <f t="shared" si="14"/>
        <v>1.0202083333333334</v>
      </c>
      <c r="Q37" s="113">
        <f>C10/Q10</f>
        <v>1.150855365474339</v>
      </c>
      <c r="R37" s="111">
        <f t="shared" si="15"/>
        <v>1.2064665127020784</v>
      </c>
      <c r="S37" s="112">
        <f t="shared" si="15"/>
        <v>1.1802638006839277</v>
      </c>
      <c r="T37" s="110">
        <f t="shared" si="15"/>
        <v>1.20598166907863</v>
      </c>
      <c r="U37" s="111">
        <f t="shared" si="15"/>
        <v>0.7863302459278184</v>
      </c>
      <c r="V37" s="112">
        <f t="shared" si="15"/>
        <v>0.9534973097617215</v>
      </c>
      <c r="W37" s="112">
        <v>1.054</v>
      </c>
    </row>
    <row r="38" spans="8:23" ht="20.25" customHeight="1">
      <c r="H38" s="137" t="s">
        <v>44</v>
      </c>
      <c r="I38" s="70"/>
      <c r="J38" s="94">
        <f>C12/J12</f>
        <v>0.9999999999999999</v>
      </c>
      <c r="K38" s="95">
        <f aca="true" t="shared" si="16" ref="K38:O39">D12/K12</f>
        <v>1.012666244458518</v>
      </c>
      <c r="L38" s="96">
        <f t="shared" si="16"/>
        <v>1.0064516129032257</v>
      </c>
      <c r="M38" s="97">
        <f t="shared" si="16"/>
        <v>1.0769230769230769</v>
      </c>
      <c r="N38" s="95">
        <f t="shared" si="16"/>
        <v>0.9249999999999998</v>
      </c>
      <c r="O38" s="96">
        <f t="shared" si="16"/>
        <v>0.9931034482758619</v>
      </c>
      <c r="P38" s="96">
        <f>I12/P12</f>
        <v>0.9999999999999999</v>
      </c>
      <c r="Q38" s="114">
        <f aca="true" t="shared" si="17" ref="Q38:W41">C12/Q12</f>
        <v>1.5385393485737393</v>
      </c>
      <c r="R38" s="111">
        <f t="shared" si="17"/>
        <v>1.3720610949030376</v>
      </c>
      <c r="S38" s="112">
        <f t="shared" si="17"/>
        <v>1.4484679665738156</v>
      </c>
      <c r="T38" s="110">
        <f t="shared" si="17"/>
        <v>0.8859077390368917</v>
      </c>
      <c r="U38" s="111">
        <f t="shared" si="17"/>
        <v>1.0526315789473684</v>
      </c>
      <c r="V38" s="112">
        <f t="shared" si="17"/>
        <v>0.964404112111978</v>
      </c>
      <c r="W38" s="112">
        <f t="shared" si="17"/>
        <v>1.1672470478376746</v>
      </c>
    </row>
    <row r="39" spans="8:23" ht="20.25" customHeight="1">
      <c r="H39" s="137" t="s">
        <v>56</v>
      </c>
      <c r="I39" s="70"/>
      <c r="J39" s="98">
        <f>C13/J13</f>
        <v>1</v>
      </c>
      <c r="K39" s="99">
        <f t="shared" si="16"/>
        <v>0.5384615384615385</v>
      </c>
      <c r="L39" s="100">
        <f t="shared" si="16"/>
        <v>0.55</v>
      </c>
      <c r="M39" s="101" t="e">
        <f t="shared" si="16"/>
        <v>#DIV/0!</v>
      </c>
      <c r="N39" s="99" t="e">
        <f t="shared" si="16"/>
        <v>#DIV/0!</v>
      </c>
      <c r="O39" s="100" t="e">
        <f t="shared" si="16"/>
        <v>#DIV/0!</v>
      </c>
      <c r="P39" s="100">
        <f>I13/P13</f>
        <v>1</v>
      </c>
      <c r="Q39" s="114">
        <f t="shared" si="17"/>
        <v>-1.2345679012345678</v>
      </c>
      <c r="R39" s="111">
        <f t="shared" si="17"/>
        <v>0.9597806215722122</v>
      </c>
      <c r="S39" s="112">
        <f t="shared" si="17"/>
        <v>1.044138585666825</v>
      </c>
      <c r="T39" s="110">
        <f t="shared" si="17"/>
        <v>1.1848341232227488</v>
      </c>
      <c r="U39" s="111">
        <f t="shared" si="17"/>
        <v>1.4755959137343928</v>
      </c>
      <c r="V39" s="112">
        <f t="shared" si="17"/>
        <v>1.3814274750575595</v>
      </c>
      <c r="W39" s="112">
        <f t="shared" si="17"/>
        <v>1.1730205278592376</v>
      </c>
    </row>
    <row r="40" spans="8:23" ht="20.25" customHeight="1">
      <c r="H40" s="137" t="s">
        <v>47</v>
      </c>
      <c r="I40" s="70"/>
      <c r="J40" s="94">
        <f aca="true" t="shared" si="18" ref="J40:O40">C14/J14</f>
        <v>1</v>
      </c>
      <c r="K40" s="95">
        <f t="shared" si="18"/>
        <v>1.1680672268907564</v>
      </c>
      <c r="L40" s="96">
        <f t="shared" si="18"/>
        <v>1.0740740740740742</v>
      </c>
      <c r="M40" s="97">
        <f t="shared" si="18"/>
        <v>1.0384615384615385</v>
      </c>
      <c r="N40" s="95">
        <f t="shared" si="18"/>
        <v>0.84375</v>
      </c>
      <c r="O40" s="96">
        <f t="shared" si="18"/>
        <v>0.9310344827586207</v>
      </c>
      <c r="P40" s="96">
        <f>I14/P14</f>
        <v>1</v>
      </c>
      <c r="Q40" s="113">
        <f t="shared" si="17"/>
        <v>1.514999498344537</v>
      </c>
      <c r="R40" s="111">
        <f t="shared" si="17"/>
        <v>1.4684132685400382</v>
      </c>
      <c r="S40" s="112">
        <f t="shared" si="17"/>
        <v>1.492306900632944</v>
      </c>
      <c r="T40" s="110">
        <f t="shared" si="17"/>
        <v>0.8777062609713282</v>
      </c>
      <c r="U40" s="111">
        <f t="shared" si="17"/>
        <v>1.0250569476082005</v>
      </c>
      <c r="V40" s="112">
        <f t="shared" si="17"/>
        <v>0.9456761584532941</v>
      </c>
      <c r="W40" s="112">
        <f t="shared" si="17"/>
        <v>1.1670556852284095</v>
      </c>
    </row>
    <row r="41" spans="8:23" ht="20.25" customHeight="1" thickBot="1">
      <c r="H41" s="450" t="s">
        <v>49</v>
      </c>
      <c r="I41" s="71"/>
      <c r="J41" s="102"/>
      <c r="K41" s="103"/>
      <c r="L41" s="104">
        <f>E15/L15</f>
        <v>1.025</v>
      </c>
      <c r="M41" s="105"/>
      <c r="N41" s="103"/>
      <c r="O41" s="104">
        <f>H15/O15</f>
        <v>0.9777777777777779</v>
      </c>
      <c r="P41" s="104">
        <f>I15/P15</f>
        <v>1</v>
      </c>
      <c r="Q41" s="115">
        <f t="shared" si="17"/>
        <v>0</v>
      </c>
      <c r="R41" s="116">
        <f t="shared" si="17"/>
        <v>0</v>
      </c>
      <c r="S41" s="117">
        <f t="shared" si="17"/>
        <v>2.1304234866199008</v>
      </c>
      <c r="T41" s="118">
        <f t="shared" si="17"/>
        <v>0</v>
      </c>
      <c r="U41" s="116">
        <f t="shared" si="17"/>
        <v>0</v>
      </c>
      <c r="V41" s="117">
        <f t="shared" si="17"/>
        <v>0.92083921937948</v>
      </c>
      <c r="W41" s="117">
        <f t="shared" si="17"/>
        <v>1.2681362127484987</v>
      </c>
    </row>
    <row r="42" spans="8:23" ht="6" customHeight="1" thickBot="1">
      <c r="H42" s="451"/>
      <c r="I42" s="10"/>
      <c r="J42" s="9"/>
      <c r="K42" s="9"/>
      <c r="L42" s="9"/>
      <c r="M42" s="9"/>
      <c r="N42" s="9"/>
      <c r="O42" s="9"/>
      <c r="P42" s="9"/>
      <c r="Q42" s="119"/>
      <c r="R42" s="119"/>
      <c r="S42" s="119"/>
      <c r="T42" s="119"/>
      <c r="U42" s="119"/>
      <c r="V42" s="119"/>
      <c r="W42" s="119"/>
    </row>
    <row r="43" spans="8:23" ht="20.25" customHeight="1">
      <c r="H43" s="452" t="s">
        <v>43</v>
      </c>
      <c r="I43" s="72"/>
      <c r="J43" s="106"/>
      <c r="K43" s="107"/>
      <c r="L43" s="108"/>
      <c r="M43" s="109"/>
      <c r="N43" s="107"/>
      <c r="O43" s="108"/>
      <c r="P43" s="108">
        <f>I23/P23</f>
        <v>1</v>
      </c>
      <c r="Q43" s="120">
        <f aca="true" t="shared" si="19" ref="Q43:W44">C23/Q23</f>
        <v>1.0742566860899445</v>
      </c>
      <c r="R43" s="121">
        <f t="shared" si="19"/>
        <v>1.008462623413258</v>
      </c>
      <c r="S43" s="122">
        <f t="shared" si="19"/>
        <v>1.0404121018646157</v>
      </c>
      <c r="T43" s="120">
        <f t="shared" si="19"/>
        <v>1.1141658226016495</v>
      </c>
      <c r="U43" s="121">
        <f t="shared" si="19"/>
        <v>1.1423650975889779</v>
      </c>
      <c r="V43" s="122">
        <f t="shared" si="19"/>
        <v>1.1283233662367604</v>
      </c>
      <c r="W43" s="122">
        <f t="shared" si="19"/>
        <v>1.0845202805292458</v>
      </c>
    </row>
    <row r="44" spans="8:23" ht="20.25" customHeight="1" thickBot="1">
      <c r="H44" s="450" t="s">
        <v>42</v>
      </c>
      <c r="I44" s="71"/>
      <c r="J44" s="102">
        <f aca="true" t="shared" si="20" ref="J44:P44">C24/J24</f>
        <v>0.9999999999999999</v>
      </c>
      <c r="K44" s="103">
        <f t="shared" si="20"/>
        <v>1.0214424951267058</v>
      </c>
      <c r="L44" s="104">
        <f t="shared" si="20"/>
        <v>1.01375</v>
      </c>
      <c r="M44" s="105">
        <f t="shared" si="20"/>
        <v>0.9230769230769231</v>
      </c>
      <c r="N44" s="103">
        <f t="shared" si="20"/>
        <v>1.268235294117647</v>
      </c>
      <c r="O44" s="104">
        <f t="shared" si="20"/>
        <v>1.0595348837209302</v>
      </c>
      <c r="P44" s="104">
        <f t="shared" si="20"/>
        <v>1.04</v>
      </c>
      <c r="Q44" s="115">
        <f t="shared" si="19"/>
        <v>0.6722098606394191</v>
      </c>
      <c r="R44" s="116">
        <f t="shared" si="19"/>
        <v>0.9387316374059478</v>
      </c>
      <c r="S44" s="117">
        <f t="shared" si="19"/>
        <v>0.8232248896107192</v>
      </c>
      <c r="T44" s="118">
        <f t="shared" si="19"/>
        <v>1.7706949977866315</v>
      </c>
      <c r="U44" s="116">
        <f t="shared" si="19"/>
        <v>0.9345470307758994</v>
      </c>
      <c r="V44" s="117">
        <f t="shared" si="19"/>
        <v>1.243993010048056</v>
      </c>
      <c r="W44" s="117">
        <f t="shared" si="19"/>
        <v>1.0259108246744706</v>
      </c>
    </row>
    <row r="45" spans="8:23" ht="14.25" customHeight="1" thickBot="1">
      <c r="H45" s="453"/>
      <c r="I45" s="454"/>
      <c r="J45" s="1"/>
      <c r="K45" s="1"/>
      <c r="L45" s="1"/>
      <c r="M45" s="1"/>
      <c r="N45" s="1"/>
      <c r="O45" s="1"/>
      <c r="P45" s="1"/>
      <c r="Q45" s="6"/>
      <c r="R45" s="6"/>
      <c r="S45" s="6"/>
      <c r="T45" s="6"/>
      <c r="U45" s="6"/>
      <c r="V45" s="6"/>
      <c r="W45" s="7" t="s">
        <v>198</v>
      </c>
    </row>
    <row r="46" spans="8:23" ht="20.25" customHeight="1" thickBot="1">
      <c r="H46" s="147" t="s">
        <v>57</v>
      </c>
      <c r="I46" s="73"/>
      <c r="J46" s="441" t="s">
        <v>30</v>
      </c>
      <c r="K46" s="442" t="s">
        <v>31</v>
      </c>
      <c r="L46" s="438" t="s">
        <v>32</v>
      </c>
      <c r="M46" s="443" t="s">
        <v>33</v>
      </c>
      <c r="N46" s="442" t="s">
        <v>34</v>
      </c>
      <c r="O46" s="438" t="s">
        <v>35</v>
      </c>
      <c r="P46" s="438" t="s">
        <v>36</v>
      </c>
      <c r="Q46" s="444" t="s">
        <v>30</v>
      </c>
      <c r="R46" s="445" t="s">
        <v>31</v>
      </c>
      <c r="S46" s="439" t="s">
        <v>32</v>
      </c>
      <c r="T46" s="446" t="s">
        <v>33</v>
      </c>
      <c r="U46" s="445" t="s">
        <v>34</v>
      </c>
      <c r="V46" s="439" t="s">
        <v>35</v>
      </c>
      <c r="W46" s="439" t="s">
        <v>36</v>
      </c>
    </row>
    <row r="47" spans="8:23" ht="20.25" customHeight="1" thickTop="1">
      <c r="H47" s="74" t="s">
        <v>6</v>
      </c>
      <c r="I47" s="75"/>
      <c r="J47" s="41">
        <f>C27-J27</f>
        <v>0.03499999999999659</v>
      </c>
      <c r="K47" s="43">
        <f aca="true" t="shared" si="21" ref="K47:P47">D27-K27</f>
        <v>5.3700000000000045</v>
      </c>
      <c r="L47" s="49">
        <f t="shared" si="21"/>
        <v>2.5400000000000063</v>
      </c>
      <c r="M47" s="45">
        <f t="shared" si="21"/>
        <v>5</v>
      </c>
      <c r="N47" s="43">
        <f t="shared" si="21"/>
        <v>5</v>
      </c>
      <c r="O47" s="49">
        <f t="shared" si="21"/>
        <v>5</v>
      </c>
      <c r="P47" s="49">
        <f t="shared" si="21"/>
        <v>3.6530769230769238</v>
      </c>
      <c r="Q47" s="47">
        <f aca="true" t="shared" si="22" ref="Q47:W47">C27-Q27</f>
        <v>-11.164999999999992</v>
      </c>
      <c r="R47" s="54">
        <f t="shared" si="22"/>
        <v>-6.72999999999999</v>
      </c>
      <c r="S47" s="58">
        <f t="shared" si="22"/>
        <v>-8.599999999999994</v>
      </c>
      <c r="T47" s="56">
        <f t="shared" si="22"/>
        <v>0.7900000000000063</v>
      </c>
      <c r="U47" s="54">
        <f t="shared" si="22"/>
        <v>2.8100000000000023</v>
      </c>
      <c r="V47" s="58">
        <f t="shared" si="22"/>
        <v>1.6800000000000068</v>
      </c>
      <c r="W47" s="58">
        <f t="shared" si="22"/>
        <v>-3.6469230769230876</v>
      </c>
    </row>
    <row r="48" spans="8:23" ht="20.25" customHeight="1" thickBot="1">
      <c r="H48" s="76" t="s">
        <v>0</v>
      </c>
      <c r="I48" s="77"/>
      <c r="J48" s="42">
        <f aca="true" t="shared" si="23" ref="J48:P48">C28-J28</f>
        <v>-0.04250000000001819</v>
      </c>
      <c r="K48" s="44">
        <f t="shared" si="23"/>
        <v>3.9174999999999898</v>
      </c>
      <c r="L48" s="50">
        <f t="shared" si="23"/>
        <v>2.1000000000000227</v>
      </c>
      <c r="M48" s="46">
        <f t="shared" si="23"/>
        <v>0</v>
      </c>
      <c r="N48" s="44">
        <f t="shared" si="23"/>
        <v>0</v>
      </c>
      <c r="O48" s="50">
        <f t="shared" si="23"/>
        <v>0</v>
      </c>
      <c r="P48" s="50">
        <f t="shared" si="23"/>
        <v>1.2107692307692162</v>
      </c>
      <c r="Q48" s="48">
        <f aca="true" t="shared" si="24" ref="Q48:W48">C28-Q28</f>
        <v>-3.7224999999999966</v>
      </c>
      <c r="R48" s="55">
        <f t="shared" si="24"/>
        <v>1.3574999999999875</v>
      </c>
      <c r="S48" s="59">
        <f t="shared" si="24"/>
        <v>-0.5199999999999818</v>
      </c>
      <c r="T48" s="57">
        <f t="shared" si="24"/>
        <v>0.020000000000010232</v>
      </c>
      <c r="U48" s="55">
        <f t="shared" si="24"/>
        <v>-2.6999999999999886</v>
      </c>
      <c r="V48" s="59">
        <f t="shared" si="24"/>
        <v>-0.9799999999999898</v>
      </c>
      <c r="W48" s="59">
        <f t="shared" si="24"/>
        <v>-0.8892307692307782</v>
      </c>
    </row>
  </sheetData>
  <mergeCells count="13">
    <mergeCell ref="Q4:W4"/>
    <mergeCell ref="Q30:W30"/>
    <mergeCell ref="Q31:W31"/>
    <mergeCell ref="C2:I2"/>
    <mergeCell ref="J2:P2"/>
    <mergeCell ref="Q2:W2"/>
    <mergeCell ref="C3:I3"/>
    <mergeCell ref="J3:P3"/>
    <mergeCell ref="Q3:W3"/>
    <mergeCell ref="A3:B3"/>
    <mergeCell ref="H31:I31"/>
    <mergeCell ref="J30:P30"/>
    <mergeCell ref="J31:P31"/>
  </mergeCells>
  <printOptions/>
  <pageMargins left="0.1968503937007874" right="0.1968503937007874" top="0.37" bottom="0.1968503937007874" header="0.24" footer="0.2755905511811024"/>
  <pageSetup horizontalDpi="600" verticalDpi="600" orientation="landscape" paperSize="9" scale="62" r:id="rId2"/>
  <headerFooter alignWithMargins="0">
    <oddFooter>&amp;C&amp;P/&amp;N&amp;R&amp;F&amp;A</oddFooter>
  </headerFooter>
  <drawing r:id="rId1"/>
</worksheet>
</file>

<file path=xl/worksheets/sheet3.xml><?xml version="1.0" encoding="utf-8"?>
<worksheet xmlns="http://schemas.openxmlformats.org/spreadsheetml/2006/main" xmlns:r="http://schemas.openxmlformats.org/officeDocument/2006/relationships">
  <dimension ref="A1:W38"/>
  <sheetViews>
    <sheetView zoomScale="75" zoomScaleNormal="75" workbookViewId="0" topLeftCell="A1">
      <pane xSplit="2" ySplit="5" topLeftCell="C6" activePane="bottomRight" state="frozen"/>
      <selection pane="topLeft" activeCell="B32" sqref="B32"/>
      <selection pane="topRight" activeCell="B32" sqref="B32"/>
      <selection pane="bottomLeft" activeCell="B32" sqref="B32"/>
      <selection pane="bottomRight" activeCell="H20" sqref="H20"/>
    </sheetView>
  </sheetViews>
  <sheetFormatPr defaultColWidth="9.00390625" defaultRowHeight="13.5"/>
  <cols>
    <col min="1" max="23" width="10.125" style="126" customWidth="1"/>
    <col min="24" max="16384" width="9.00390625" style="126" customWidth="1"/>
  </cols>
  <sheetData>
    <row r="1" spans="1:23" s="124" customFormat="1" ht="14.25" thickBot="1">
      <c r="A1" s="123"/>
      <c r="B1" s="123"/>
      <c r="C1" s="123"/>
      <c r="D1" s="123"/>
      <c r="E1" s="123"/>
      <c r="F1" s="123"/>
      <c r="G1" s="123"/>
      <c r="H1" s="123"/>
      <c r="I1" s="123"/>
      <c r="J1" s="123"/>
      <c r="K1" s="123"/>
      <c r="L1" s="123"/>
      <c r="M1" s="123"/>
      <c r="N1" s="123"/>
      <c r="O1" s="123"/>
      <c r="P1" s="123"/>
      <c r="Q1" s="123"/>
      <c r="R1" s="123"/>
      <c r="S1" s="123"/>
      <c r="T1" s="123"/>
      <c r="U1" s="123"/>
      <c r="V1" s="123"/>
      <c r="W1" s="2" t="s">
        <v>112</v>
      </c>
    </row>
    <row r="2" spans="1:23" ht="15.75">
      <c r="A2" s="22"/>
      <c r="B2" s="125"/>
      <c r="C2" s="974" t="s">
        <v>69</v>
      </c>
      <c r="D2" s="975"/>
      <c r="E2" s="975"/>
      <c r="F2" s="975"/>
      <c r="G2" s="975"/>
      <c r="H2" s="975"/>
      <c r="I2" s="976"/>
      <c r="J2" s="977" t="s">
        <v>69</v>
      </c>
      <c r="K2" s="978"/>
      <c r="L2" s="978"/>
      <c r="M2" s="978"/>
      <c r="N2" s="978"/>
      <c r="O2" s="978"/>
      <c r="P2" s="979"/>
      <c r="Q2" s="980" t="s">
        <v>73</v>
      </c>
      <c r="R2" s="981"/>
      <c r="S2" s="981"/>
      <c r="T2" s="981"/>
      <c r="U2" s="981"/>
      <c r="V2" s="981"/>
      <c r="W2" s="982"/>
    </row>
    <row r="3" spans="1:23" ht="15.75">
      <c r="A3" s="994" t="s">
        <v>5</v>
      </c>
      <c r="B3" s="1000"/>
      <c r="C3" s="983" t="s">
        <v>70</v>
      </c>
      <c r="D3" s="984"/>
      <c r="E3" s="984"/>
      <c r="F3" s="984"/>
      <c r="G3" s="984"/>
      <c r="H3" s="984"/>
      <c r="I3" s="985"/>
      <c r="J3" s="986" t="s">
        <v>72</v>
      </c>
      <c r="K3" s="987"/>
      <c r="L3" s="987"/>
      <c r="M3" s="987"/>
      <c r="N3" s="987"/>
      <c r="O3" s="987"/>
      <c r="P3" s="988"/>
      <c r="Q3" s="989" t="s">
        <v>74</v>
      </c>
      <c r="R3" s="973"/>
      <c r="S3" s="973"/>
      <c r="T3" s="973"/>
      <c r="U3" s="973"/>
      <c r="V3" s="973"/>
      <c r="W3" s="971"/>
    </row>
    <row r="4" spans="1:23" ht="9.75" customHeight="1" thickBot="1">
      <c r="A4" s="127"/>
      <c r="B4" s="128"/>
      <c r="C4" s="20"/>
      <c r="D4" s="21"/>
      <c r="E4" s="19"/>
      <c r="F4" s="21"/>
      <c r="G4" s="21"/>
      <c r="H4" s="19"/>
      <c r="I4" s="53"/>
      <c r="J4" s="399"/>
      <c r="K4" s="400"/>
      <c r="L4" s="293"/>
      <c r="M4" s="400"/>
      <c r="N4" s="400"/>
      <c r="O4" s="293"/>
      <c r="P4" s="401"/>
      <c r="Q4" s="967"/>
      <c r="R4" s="957"/>
      <c r="S4" s="968"/>
      <c r="T4" s="957"/>
      <c r="U4" s="957"/>
      <c r="V4" s="968"/>
      <c r="W4" s="969"/>
    </row>
    <row r="5" spans="1:23" ht="14.25" thickBot="1">
      <c r="A5" s="990" t="s">
        <v>113</v>
      </c>
      <c r="B5" s="991"/>
      <c r="C5" s="436" t="s">
        <v>126</v>
      </c>
      <c r="D5" s="503" t="s">
        <v>127</v>
      </c>
      <c r="E5" s="437" t="s">
        <v>128</v>
      </c>
      <c r="F5" s="436" t="s">
        <v>129</v>
      </c>
      <c r="G5" s="503" t="s">
        <v>130</v>
      </c>
      <c r="H5" s="437" t="s">
        <v>131</v>
      </c>
      <c r="I5" s="437" t="s">
        <v>132</v>
      </c>
      <c r="J5" s="504" t="s">
        <v>75</v>
      </c>
      <c r="K5" s="505" t="s">
        <v>133</v>
      </c>
      <c r="L5" s="438" t="s">
        <v>134</v>
      </c>
      <c r="M5" s="506" t="s">
        <v>76</v>
      </c>
      <c r="N5" s="505" t="s">
        <v>77</v>
      </c>
      <c r="O5" s="438" t="s">
        <v>78</v>
      </c>
      <c r="P5" s="438" t="s">
        <v>79</v>
      </c>
      <c r="Q5" s="507" t="s">
        <v>75</v>
      </c>
      <c r="R5" s="508" t="s">
        <v>80</v>
      </c>
      <c r="S5" s="439" t="s">
        <v>81</v>
      </c>
      <c r="T5" s="509" t="s">
        <v>135</v>
      </c>
      <c r="U5" s="508" t="s">
        <v>136</v>
      </c>
      <c r="V5" s="439" t="s">
        <v>137</v>
      </c>
      <c r="W5" s="439" t="s">
        <v>138</v>
      </c>
    </row>
    <row r="6" spans="1:23" ht="23.25" customHeight="1" thickTop="1">
      <c r="A6" s="466" t="s">
        <v>114</v>
      </c>
      <c r="B6" s="467"/>
      <c r="C6" s="567">
        <f>'[1]IAB'!$C$6/10</f>
        <v>32.31</v>
      </c>
      <c r="D6" s="568">
        <f>'[1]IAB'!$D$6/10</f>
        <v>33.37</v>
      </c>
      <c r="E6" s="569">
        <f>SUM(C6:D6)</f>
        <v>65.68</v>
      </c>
      <c r="F6" s="663">
        <f>'[1]IAB'!$F$6/10</f>
        <v>32</v>
      </c>
      <c r="G6" s="664">
        <f>'[1]IAB'!$G$6/10</f>
        <v>32.32</v>
      </c>
      <c r="H6" s="665">
        <f>SUM(F6:G6)</f>
        <v>64.32</v>
      </c>
      <c r="I6" s="666">
        <f>H6+E6</f>
        <v>130</v>
      </c>
      <c r="J6" s="667">
        <f>'[1]IAB'!$J$6/10</f>
        <v>32.31</v>
      </c>
      <c r="K6" s="668">
        <f>'[1]IAB'!$K$6/10</f>
        <v>32.69</v>
      </c>
      <c r="L6" s="669">
        <f>'[1]IAB'!$L$6/10</f>
        <v>65</v>
      </c>
      <c r="M6" s="670">
        <f>'[1]IAB'!$M$6/10</f>
        <v>31.5</v>
      </c>
      <c r="N6" s="668">
        <f>'[1]IAB'!$N$6/10</f>
        <v>32.5</v>
      </c>
      <c r="O6" s="669">
        <f>'[1]IAB'!$O$6/10</f>
        <v>64</v>
      </c>
      <c r="P6" s="671">
        <f>'[1]IAB'!$P$6/10</f>
        <v>129</v>
      </c>
      <c r="Q6" s="672">
        <f>'[1]IAB'!$Q$6/10</f>
        <v>26.216</v>
      </c>
      <c r="R6" s="673">
        <f>'[1]IAB'!$R$6/10</f>
        <v>28.326999999999998</v>
      </c>
      <c r="S6" s="674">
        <f>SUM(Q6:R6)</f>
        <v>54.543</v>
      </c>
      <c r="T6" s="675">
        <f>'[1]IAB'!$T$6/10</f>
        <v>29.880000000000003</v>
      </c>
      <c r="U6" s="673">
        <f>'[1]IAB'!$U$6/10</f>
        <v>32.714999999999996</v>
      </c>
      <c r="V6" s="674">
        <f>SUM(T6:U6)</f>
        <v>62.595</v>
      </c>
      <c r="W6" s="674">
        <f>S6+V6</f>
        <v>117.138</v>
      </c>
    </row>
    <row r="7" spans="1:23" ht="23.25" customHeight="1" thickBot="1">
      <c r="A7" s="468" t="s">
        <v>115</v>
      </c>
      <c r="B7" s="469"/>
      <c r="C7" s="582">
        <f>SUM(C8:C12)</f>
        <v>31.66999999999999</v>
      </c>
      <c r="D7" s="583">
        <f aca="true" t="shared" si="0" ref="D7:I7">SUM(D8:D12)</f>
        <v>29.86000000000001</v>
      </c>
      <c r="E7" s="584">
        <f t="shared" si="0"/>
        <v>61.529999999999994</v>
      </c>
      <c r="F7" s="676">
        <f t="shared" si="0"/>
        <v>30.5</v>
      </c>
      <c r="G7" s="677">
        <f t="shared" si="0"/>
        <v>30.97</v>
      </c>
      <c r="H7" s="678">
        <f t="shared" si="0"/>
        <v>61.470000000000006</v>
      </c>
      <c r="I7" s="678">
        <f t="shared" si="0"/>
        <v>123</v>
      </c>
      <c r="J7" s="679">
        <f>'[1]IAB'!$J$7/10</f>
        <v>31.669999999999998</v>
      </c>
      <c r="K7" s="680">
        <f>'[1]IAB'!$K$7/10</f>
        <v>28.830000000000002</v>
      </c>
      <c r="L7" s="681">
        <f>'[1]IAB'!$L$7/10</f>
        <v>60.5</v>
      </c>
      <c r="M7" s="682">
        <f>'[1]IAB'!$M$7/10</f>
        <v>29.5</v>
      </c>
      <c r="N7" s="680">
        <f>'[1]IAB'!$N$7/10</f>
        <v>30.5</v>
      </c>
      <c r="O7" s="681">
        <f>'[1]IAB'!$O$7/10</f>
        <v>60</v>
      </c>
      <c r="P7" s="683">
        <f>'[1]IAB'!$P$7/10</f>
        <v>120.5</v>
      </c>
      <c r="Q7" s="684">
        <f>'[1]IAB'!$Q$7/10</f>
        <v>28.261000000000003</v>
      </c>
      <c r="R7" s="685">
        <f>'[1]IAB'!$R$7/10</f>
        <v>27.801</v>
      </c>
      <c r="S7" s="686">
        <f aca="true" t="shared" si="1" ref="S7:S13">SUM(Q7:R7)</f>
        <v>56.062</v>
      </c>
      <c r="T7" s="687">
        <f>'[1]IAB'!$T$7/10</f>
        <v>28.055</v>
      </c>
      <c r="U7" s="685">
        <f>'[1]IAB'!$U$7/10</f>
        <v>28.383999999999997</v>
      </c>
      <c r="V7" s="686">
        <f aca="true" t="shared" si="2" ref="V7:V13">SUM(T7:U7)</f>
        <v>56.43899999999999</v>
      </c>
      <c r="W7" s="686">
        <f aca="true" t="shared" si="3" ref="W7:W13">S7+V7</f>
        <v>112.50099999999999</v>
      </c>
    </row>
    <row r="8" spans="1:23" ht="23.25" customHeight="1" thickTop="1">
      <c r="A8" s="470"/>
      <c r="B8" s="471" t="s">
        <v>116</v>
      </c>
      <c r="C8" s="567">
        <f>'[1]IAB'!$C$8/10</f>
        <v>4.970000000000001</v>
      </c>
      <c r="D8" s="595">
        <f>'[1]IAB'!$D$8/10</f>
        <v>5.17</v>
      </c>
      <c r="E8" s="596">
        <f>SUM(C8:D8)</f>
        <v>10.14</v>
      </c>
      <c r="F8" s="688">
        <f>'[1]IAB'!$F$8/10</f>
        <v>5.5</v>
      </c>
      <c r="G8" s="689">
        <f>'[1]IAB'!$G$8/10</f>
        <v>5.36</v>
      </c>
      <c r="H8" s="666">
        <f>SUM(F8:G8)</f>
        <v>10.86</v>
      </c>
      <c r="I8" s="666">
        <f>H8+E8</f>
        <v>21</v>
      </c>
      <c r="J8" s="690">
        <f>'[1]IAB'!$J$8/10</f>
        <v>4.970000000000001</v>
      </c>
      <c r="K8" s="691">
        <f>'[1]IAB'!$K$8/10</f>
        <v>5.029999999999999</v>
      </c>
      <c r="L8" s="692">
        <f>'[1]IAB'!$L$8/10</f>
        <v>10</v>
      </c>
      <c r="M8" s="693">
        <f>'[1]IAB'!$M$8/10</f>
        <v>5</v>
      </c>
      <c r="N8" s="691">
        <f>'[1]IAB'!$N$8/10</f>
        <v>5</v>
      </c>
      <c r="O8" s="692">
        <f>'[1]IAB'!$O$8/10</f>
        <v>10</v>
      </c>
      <c r="P8" s="694">
        <f>'[1]IAB'!$P$8/10</f>
        <v>20</v>
      </c>
      <c r="Q8" s="695">
        <f>'[1]IAB'!$Q$8/10</f>
        <v>5.194</v>
      </c>
      <c r="R8" s="696">
        <f>'[1]IAB'!$R$8/10</f>
        <v>5.0200000000000005</v>
      </c>
      <c r="S8" s="697">
        <f t="shared" si="1"/>
        <v>10.214</v>
      </c>
      <c r="T8" s="698">
        <f>'[1]IAB'!$T$8/10</f>
        <v>4.775</v>
      </c>
      <c r="U8" s="696">
        <f>'[1]IAB'!$U$8/10</f>
        <v>4.58</v>
      </c>
      <c r="V8" s="697">
        <f t="shared" si="2"/>
        <v>9.355</v>
      </c>
      <c r="W8" s="697">
        <f t="shared" si="3"/>
        <v>19.569000000000003</v>
      </c>
    </row>
    <row r="9" spans="1:23" ht="23.25" customHeight="1">
      <c r="A9" s="472"/>
      <c r="B9" s="473" t="s">
        <v>117</v>
      </c>
      <c r="C9" s="567">
        <f>'[1]IAB'!$C$9/10</f>
        <v>16.75</v>
      </c>
      <c r="D9" s="595">
        <f>'[1]IAB'!$D$9/10</f>
        <v>15.62</v>
      </c>
      <c r="E9" s="596">
        <f>SUM(C9:D9)</f>
        <v>32.37</v>
      </c>
      <c r="F9" s="688">
        <f>'[1]IAB'!$F$9/10</f>
        <v>16</v>
      </c>
      <c r="G9" s="689">
        <f>'[1]IAB'!$G$9/10</f>
        <v>16.630000000000003</v>
      </c>
      <c r="H9" s="666">
        <f>SUM(F9:G9)</f>
        <v>32.63</v>
      </c>
      <c r="I9" s="666">
        <f>H9+E9</f>
        <v>65</v>
      </c>
      <c r="J9" s="690">
        <f>'[1]IAB'!$J$9/10</f>
        <v>16.75</v>
      </c>
      <c r="K9" s="691">
        <f>'[1]IAB'!$K$9/10</f>
        <v>15.25</v>
      </c>
      <c r="L9" s="692">
        <f>'[1]IAB'!$L$9/10</f>
        <v>32</v>
      </c>
      <c r="M9" s="693">
        <f>'[1]IAB'!$M$9/10</f>
        <v>15.5</v>
      </c>
      <c r="N9" s="691">
        <f>'[1]IAB'!$N$9/10</f>
        <v>17.5</v>
      </c>
      <c r="O9" s="692">
        <f>'[1]IAB'!$O$9/10</f>
        <v>33</v>
      </c>
      <c r="P9" s="694">
        <f>'[1]IAB'!$P$9/10</f>
        <v>65</v>
      </c>
      <c r="Q9" s="695">
        <f>'[1]IAB'!$Q$9/10</f>
        <v>15.019</v>
      </c>
      <c r="R9" s="696">
        <f>'[1]IAB'!$R$9/10</f>
        <v>14.406</v>
      </c>
      <c r="S9" s="697">
        <f t="shared" si="1"/>
        <v>29.425</v>
      </c>
      <c r="T9" s="699">
        <f>'[1]IAB'!$T$9/10</f>
        <v>14.719</v>
      </c>
      <c r="U9" s="696">
        <f>'[1]IAB'!$U$9/10</f>
        <v>16.509</v>
      </c>
      <c r="V9" s="697">
        <f t="shared" si="2"/>
        <v>31.228</v>
      </c>
      <c r="W9" s="697">
        <f t="shared" si="3"/>
        <v>60.653000000000006</v>
      </c>
    </row>
    <row r="10" spans="1:23" ht="23.25" customHeight="1">
      <c r="A10" s="69"/>
      <c r="B10" s="473" t="s">
        <v>118</v>
      </c>
      <c r="C10" s="567">
        <f>'[1]IAB'!$C$10/10</f>
        <v>2.77</v>
      </c>
      <c r="D10" s="595">
        <f>'[1]IAB'!$D$10/10</f>
        <v>2.85</v>
      </c>
      <c r="E10" s="596">
        <f>SUM(C10:D10)</f>
        <v>5.62</v>
      </c>
      <c r="F10" s="688">
        <f>'[1]IAB'!$F$10/10</f>
        <v>2.5</v>
      </c>
      <c r="G10" s="689">
        <f>'[1]IAB'!$G$10/10</f>
        <v>2.38</v>
      </c>
      <c r="H10" s="666">
        <f>SUM(F10:G10)</f>
        <v>4.88</v>
      </c>
      <c r="I10" s="666">
        <f>H10+E10</f>
        <v>10.5</v>
      </c>
      <c r="J10" s="690">
        <f>'[1]IAB'!$J$10/10</f>
        <v>2.77</v>
      </c>
      <c r="K10" s="691">
        <f>'[1]IAB'!$K$10/10</f>
        <v>2.73</v>
      </c>
      <c r="L10" s="692">
        <f>'[1]IAB'!$L$10/10</f>
        <v>5.5</v>
      </c>
      <c r="M10" s="693">
        <f>'[1]IAB'!$M$10/10</f>
        <v>2.5</v>
      </c>
      <c r="N10" s="691">
        <f>'[1]IAB'!$N$10/10</f>
        <v>2</v>
      </c>
      <c r="O10" s="692">
        <f>'[1]IAB'!$O$10/10</f>
        <v>4.5</v>
      </c>
      <c r="P10" s="694">
        <f>'[1]IAB'!$P$10/10</f>
        <v>10</v>
      </c>
      <c r="Q10" s="695">
        <f>'[1]IAB'!$Q$10/10</f>
        <v>3.382</v>
      </c>
      <c r="R10" s="696">
        <f>'[1]IAB'!$R$10/10</f>
        <v>3.3590000000000004</v>
      </c>
      <c r="S10" s="697">
        <f t="shared" si="1"/>
        <v>6.7410000000000005</v>
      </c>
      <c r="T10" s="700">
        <f>'[1]IAB'!$T$10/10</f>
        <v>3.414</v>
      </c>
      <c r="U10" s="696">
        <f>'[1]IAB'!$U$10/10</f>
        <v>3.46</v>
      </c>
      <c r="V10" s="697">
        <f t="shared" si="2"/>
        <v>6.8740000000000006</v>
      </c>
      <c r="W10" s="697">
        <f t="shared" si="3"/>
        <v>13.615000000000002</v>
      </c>
    </row>
    <row r="11" spans="1:23" ht="23.25" customHeight="1">
      <c r="A11" s="424"/>
      <c r="B11" s="474" t="s">
        <v>119</v>
      </c>
      <c r="C11" s="567">
        <f>'[1]IAB'!$C$11/10</f>
        <v>6.0600000000000005</v>
      </c>
      <c r="D11" s="595">
        <f>'[1]IAB'!$D$11/10</f>
        <v>5.24</v>
      </c>
      <c r="E11" s="596">
        <f>SUM(C11:D11)</f>
        <v>11.3</v>
      </c>
      <c r="F11" s="688">
        <f>'[1]IAB'!$F$11/10</f>
        <v>5.5</v>
      </c>
      <c r="G11" s="689">
        <f>'[1]IAB'!$G$11/10</f>
        <v>5.7</v>
      </c>
      <c r="H11" s="666">
        <f>SUM(F11:G11)</f>
        <v>11.2</v>
      </c>
      <c r="I11" s="666">
        <f>H11+E11</f>
        <v>22.5</v>
      </c>
      <c r="J11" s="690">
        <f>'[1]IAB'!$J$11/10</f>
        <v>6.0600000000000005</v>
      </c>
      <c r="K11" s="691">
        <f>'[1]IAB'!$K$11/10</f>
        <v>4.9399999999999995</v>
      </c>
      <c r="L11" s="692">
        <f>'[1]IAB'!$L$11/10</f>
        <v>11</v>
      </c>
      <c r="M11" s="693">
        <f>'[1]IAB'!$M$11/10</f>
        <v>5.5</v>
      </c>
      <c r="N11" s="691">
        <f>'[1]IAB'!$N$11/10</f>
        <v>5</v>
      </c>
      <c r="O11" s="692">
        <f>'[1]IAB'!$O$11/10</f>
        <v>10.5</v>
      </c>
      <c r="P11" s="694">
        <f>'[1]IAB'!$P$11/10</f>
        <v>21.5</v>
      </c>
      <c r="Q11" s="695">
        <f>'[1]IAB'!$Q$11/10</f>
        <v>4.636</v>
      </c>
      <c r="R11" s="696">
        <f>'[1]IAB'!$R$11/10</f>
        <v>4.893</v>
      </c>
      <c r="S11" s="697">
        <f t="shared" si="1"/>
        <v>9.529</v>
      </c>
      <c r="T11" s="698">
        <f>'[1]IAB'!$T$11/10</f>
        <v>5.111</v>
      </c>
      <c r="U11" s="696">
        <f>'[1]IAB'!$U$11/10</f>
        <v>3.7659999999999996</v>
      </c>
      <c r="V11" s="697">
        <f t="shared" si="2"/>
        <v>8.876999999999999</v>
      </c>
      <c r="W11" s="697">
        <f t="shared" si="3"/>
        <v>18.406</v>
      </c>
    </row>
    <row r="12" spans="1:23" ht="23.25" customHeight="1" thickBot="1">
      <c r="A12" s="475"/>
      <c r="B12" s="476" t="s">
        <v>120</v>
      </c>
      <c r="C12" s="582">
        <f>'[1]IAB'!$C$12/10</f>
        <v>1.1199999999999932</v>
      </c>
      <c r="D12" s="583">
        <f>'[1]IAB'!$D$12/10</f>
        <v>0.9800000000000069</v>
      </c>
      <c r="E12" s="584">
        <f>SUM(C12:D12)</f>
        <v>2.1</v>
      </c>
      <c r="F12" s="676">
        <f>'[1]IAB'!$F$12/10</f>
        <v>1</v>
      </c>
      <c r="G12" s="677">
        <f>'[1]IAB'!$G$12/10</f>
        <v>0.9</v>
      </c>
      <c r="H12" s="678">
        <f>SUM(F12:G12)</f>
        <v>1.9</v>
      </c>
      <c r="I12" s="678">
        <f>H12+E12</f>
        <v>4</v>
      </c>
      <c r="J12" s="701">
        <f>'[1]IAB'!$J$12/10</f>
        <v>1.1199999999999932</v>
      </c>
      <c r="K12" s="702">
        <f>'[1]IAB'!$K$12/10</f>
        <v>0.8800000000000068</v>
      </c>
      <c r="L12" s="703">
        <f>'[1]IAB'!$L$12/10</f>
        <v>2</v>
      </c>
      <c r="M12" s="704">
        <f>'[1]IAB'!$M$12/10</f>
        <v>1</v>
      </c>
      <c r="N12" s="702">
        <f>'[1]IAB'!$N$12/10</f>
        <v>1</v>
      </c>
      <c r="O12" s="703">
        <f>'[1]IAB'!$O$12/10</f>
        <v>2</v>
      </c>
      <c r="P12" s="705">
        <f>'[1]IAB'!$P$12/10</f>
        <v>4</v>
      </c>
      <c r="Q12" s="706">
        <f>'[1]IAB'!$Q$12/10</f>
        <v>0.03</v>
      </c>
      <c r="R12" s="707">
        <f>'[1]IAB'!$R$12/10</f>
        <v>0.123</v>
      </c>
      <c r="S12" s="708">
        <f t="shared" si="1"/>
        <v>0.153</v>
      </c>
      <c r="T12" s="709">
        <f>'[1]IAB'!$T$12/10</f>
        <v>0.036</v>
      </c>
      <c r="U12" s="707">
        <f>'[1]IAB'!$U$12/10</f>
        <v>0.06899999999999999</v>
      </c>
      <c r="V12" s="708">
        <f t="shared" si="2"/>
        <v>0.10499999999999998</v>
      </c>
      <c r="W12" s="708">
        <f t="shared" si="3"/>
        <v>0.258</v>
      </c>
    </row>
    <row r="13" spans="1:23" ht="23.25" customHeight="1" thickBot="1" thickTop="1">
      <c r="A13" s="477" t="s">
        <v>71</v>
      </c>
      <c r="B13" s="478"/>
      <c r="C13" s="618">
        <f aca="true" t="shared" si="4" ref="C13:I13">SUM(C6:C7)</f>
        <v>63.97999999999999</v>
      </c>
      <c r="D13" s="619">
        <f t="shared" si="4"/>
        <v>63.230000000000004</v>
      </c>
      <c r="E13" s="620">
        <f t="shared" si="4"/>
        <v>127.21000000000001</v>
      </c>
      <c r="F13" s="710">
        <f t="shared" si="4"/>
        <v>62.5</v>
      </c>
      <c r="G13" s="711">
        <f t="shared" si="4"/>
        <v>63.29</v>
      </c>
      <c r="H13" s="712">
        <f t="shared" si="4"/>
        <v>125.78999999999999</v>
      </c>
      <c r="I13" s="712">
        <f t="shared" si="4"/>
        <v>253</v>
      </c>
      <c r="J13" s="713">
        <f>'[1]IAB'!$J$13/10</f>
        <v>63.98</v>
      </c>
      <c r="K13" s="714">
        <f>'[1]IAB'!$K$13/10</f>
        <v>61.52</v>
      </c>
      <c r="L13" s="715">
        <f>'[1]IAB'!$L$13/10</f>
        <v>125.5</v>
      </c>
      <c r="M13" s="716">
        <f>'[1]IAB'!$M$13/10</f>
        <v>61</v>
      </c>
      <c r="N13" s="714">
        <f>'[1]IAB'!$N$13/10</f>
        <v>63</v>
      </c>
      <c r="O13" s="715">
        <f>'[1]IAB'!$O$13/10</f>
        <v>124</v>
      </c>
      <c r="P13" s="717">
        <f>'[1]IAB'!$P$13/10</f>
        <v>249.5</v>
      </c>
      <c r="Q13" s="718">
        <f>'[1]IAB'!$Q$13/10</f>
        <v>54.477</v>
      </c>
      <c r="R13" s="719">
        <f>'[1]IAB'!$R$13/10</f>
        <v>56.128</v>
      </c>
      <c r="S13" s="720">
        <f t="shared" si="1"/>
        <v>110.60499999999999</v>
      </c>
      <c r="T13" s="721">
        <f>'[1]IAB'!$T$13/10</f>
        <v>57.935</v>
      </c>
      <c r="U13" s="719">
        <f>'[1]IAB'!$U$13/10</f>
        <v>61.099000000000004</v>
      </c>
      <c r="V13" s="720">
        <f t="shared" si="2"/>
        <v>119.034</v>
      </c>
      <c r="W13" s="720">
        <f t="shared" si="3"/>
        <v>229.639</v>
      </c>
    </row>
    <row r="14" spans="1:23" ht="42" customHeight="1" thickBot="1">
      <c r="A14" s="482"/>
      <c r="B14" s="482"/>
      <c r="C14" s="144"/>
      <c r="D14" s="144"/>
      <c r="E14" s="145"/>
      <c r="F14" s="144"/>
      <c r="G14" s="146"/>
      <c r="H14" s="144"/>
      <c r="I14" s="144"/>
      <c r="J14" s="144"/>
      <c r="K14" s="144"/>
      <c r="L14" s="144"/>
      <c r="M14" s="144"/>
      <c r="N14" s="144"/>
      <c r="O14" s="144"/>
      <c r="P14" s="144"/>
      <c r="Q14" s="60"/>
      <c r="R14" s="60"/>
      <c r="S14" s="60"/>
      <c r="T14" s="60"/>
      <c r="U14" s="60"/>
      <c r="V14" s="60"/>
      <c r="W14" s="60"/>
    </row>
    <row r="15" spans="1:23" ht="23.25" customHeight="1" thickBot="1">
      <c r="A15" s="992" t="s">
        <v>121</v>
      </c>
      <c r="B15" s="993"/>
      <c r="C15" s="440" t="s">
        <v>126</v>
      </c>
      <c r="D15" s="510" t="s">
        <v>127</v>
      </c>
      <c r="E15" s="437" t="s">
        <v>128</v>
      </c>
      <c r="F15" s="440" t="s">
        <v>129</v>
      </c>
      <c r="G15" s="510" t="s">
        <v>130</v>
      </c>
      <c r="H15" s="437" t="s">
        <v>131</v>
      </c>
      <c r="I15" s="437" t="s">
        <v>132</v>
      </c>
      <c r="J15" s="511" t="s">
        <v>75</v>
      </c>
      <c r="K15" s="442" t="s">
        <v>133</v>
      </c>
      <c r="L15" s="438" t="s">
        <v>134</v>
      </c>
      <c r="M15" s="443" t="s">
        <v>76</v>
      </c>
      <c r="N15" s="442" t="s">
        <v>77</v>
      </c>
      <c r="O15" s="438" t="s">
        <v>78</v>
      </c>
      <c r="P15" s="438" t="s">
        <v>79</v>
      </c>
      <c r="Q15" s="512" t="s">
        <v>75</v>
      </c>
      <c r="R15" s="445" t="s">
        <v>80</v>
      </c>
      <c r="S15" s="439" t="s">
        <v>81</v>
      </c>
      <c r="T15" s="446" t="s">
        <v>135</v>
      </c>
      <c r="U15" s="445" t="s">
        <v>136</v>
      </c>
      <c r="V15" s="439" t="s">
        <v>137</v>
      </c>
      <c r="W15" s="439" t="s">
        <v>138</v>
      </c>
    </row>
    <row r="16" spans="1:23" ht="23.25" customHeight="1" thickTop="1">
      <c r="A16" s="479" t="s">
        <v>44</v>
      </c>
      <c r="B16" s="429"/>
      <c r="C16" s="535">
        <f>'[1]IAB'!$C$16/10</f>
        <v>12.72</v>
      </c>
      <c r="D16" s="536">
        <f>'[1]IAB'!$D$16/10</f>
        <v>10.91</v>
      </c>
      <c r="E16" s="537">
        <f>SUM(C16:D16)</f>
        <v>23.630000000000003</v>
      </c>
      <c r="F16" s="538">
        <f>'[1]IAB'!$F$16/10</f>
        <v>10.5</v>
      </c>
      <c r="G16" s="536">
        <f>'[1]IAB'!$G$16/10</f>
        <v>10.370000000000001</v>
      </c>
      <c r="H16" s="539">
        <f>SUM(F16:G16)</f>
        <v>20.87</v>
      </c>
      <c r="I16" s="537">
        <f>E16+H16</f>
        <v>44.5</v>
      </c>
      <c r="J16" s="540">
        <f>'[1]IAB'!$J$16/10</f>
        <v>12.72</v>
      </c>
      <c r="K16" s="541">
        <f>'[1]IAB'!$K$16/10</f>
        <v>11.58</v>
      </c>
      <c r="L16" s="542">
        <f>'[1]IAB'!$L$16/10</f>
        <v>24.3</v>
      </c>
      <c r="M16" s="543">
        <f>'[1]IAB'!$M$16/10</f>
        <v>10</v>
      </c>
      <c r="N16" s="541">
        <f>'[1]IAB'!$N$16/10</f>
        <v>10.7</v>
      </c>
      <c r="O16" s="542">
        <f>'[1]IAB'!$O$16/10</f>
        <v>20.7</v>
      </c>
      <c r="P16" s="542">
        <f>'[1]IAB'!$P$16/10</f>
        <v>45</v>
      </c>
      <c r="Q16" s="531">
        <f>'[1]IAB'!$Q$16/10</f>
        <v>8.098</v>
      </c>
      <c r="R16" s="534">
        <f>'[1]IAB'!$R$16/10</f>
        <v>8.234</v>
      </c>
      <c r="S16" s="532">
        <f>SUM(Q16:R16)</f>
        <v>16.332</v>
      </c>
      <c r="T16" s="533">
        <f>'[1]IAB'!$T$16/10</f>
        <v>8.753</v>
      </c>
      <c r="U16" s="534">
        <f>'[1]IAB'!$U$16/10</f>
        <v>9.1</v>
      </c>
      <c r="V16" s="532">
        <f>SUM(T16:U16)</f>
        <v>17.853</v>
      </c>
      <c r="W16" s="532">
        <f>S16+V16</f>
        <v>34.185</v>
      </c>
    </row>
    <row r="17" spans="1:23" ht="23.25" customHeight="1">
      <c r="A17" s="480" t="s">
        <v>63</v>
      </c>
      <c r="B17" s="430"/>
      <c r="C17" s="385">
        <f>C16/C13</f>
        <v>0.19881212879024698</v>
      </c>
      <c r="D17" s="386">
        <f aca="true" t="shared" si="5" ref="D17:W17">D16/D13</f>
        <v>0.17254467815910168</v>
      </c>
      <c r="E17" s="387">
        <f t="shared" si="5"/>
        <v>0.18575583680528263</v>
      </c>
      <c r="F17" s="388">
        <f t="shared" si="5"/>
        <v>0.168</v>
      </c>
      <c r="G17" s="386">
        <f t="shared" si="5"/>
        <v>0.16384894928108706</v>
      </c>
      <c r="H17" s="387">
        <f t="shared" si="5"/>
        <v>0.16591143970108913</v>
      </c>
      <c r="I17" s="387">
        <f t="shared" si="5"/>
        <v>0.17588932806324112</v>
      </c>
      <c r="J17" s="389">
        <v>0.19881212879024698</v>
      </c>
      <c r="K17" s="28">
        <v>0.18823146944083224</v>
      </c>
      <c r="L17" s="29">
        <v>0.19362549800796813</v>
      </c>
      <c r="M17" s="30">
        <v>0.16393442622950818</v>
      </c>
      <c r="N17" s="28">
        <v>0.16984126984126985</v>
      </c>
      <c r="O17" s="29">
        <v>0.16693548387096774</v>
      </c>
      <c r="P17" s="29">
        <v>0.18036072144288579</v>
      </c>
      <c r="Q17" s="390">
        <f t="shared" si="5"/>
        <v>0.14864988894395803</v>
      </c>
      <c r="R17" s="391">
        <f t="shared" si="5"/>
        <v>0.1467003990877993</v>
      </c>
      <c r="S17" s="392">
        <f t="shared" si="5"/>
        <v>0.14766059400569598</v>
      </c>
      <c r="T17" s="393">
        <f t="shared" si="5"/>
        <v>0.15108311038232503</v>
      </c>
      <c r="U17" s="391">
        <f t="shared" si="5"/>
        <v>0.14893860783318874</v>
      </c>
      <c r="V17" s="392">
        <f t="shared" si="5"/>
        <v>0.1499823579817531</v>
      </c>
      <c r="W17" s="392">
        <f t="shared" si="5"/>
        <v>0.14886408667517279</v>
      </c>
    </row>
    <row r="18" spans="1:23" ht="23.25" customHeight="1">
      <c r="A18" s="480" t="s">
        <v>41</v>
      </c>
      <c r="B18" s="430"/>
      <c r="C18" s="722">
        <f>'[1]IAB'!$C$18/10</f>
        <v>3.37</v>
      </c>
      <c r="D18" s="723">
        <f>'[1]IAB'!$D$18/10</f>
        <v>4.55</v>
      </c>
      <c r="E18" s="724">
        <f>SUM(C18:D18)</f>
        <v>7.92</v>
      </c>
      <c r="F18" s="725">
        <f>'[1]IAB'!$F$18/10</f>
        <v>4.3</v>
      </c>
      <c r="G18" s="723">
        <f>'[1]IAB'!$G$18/10</f>
        <v>3.9799999999999995</v>
      </c>
      <c r="H18" s="724">
        <f>SUM(F18:G18)</f>
        <v>8.28</v>
      </c>
      <c r="I18" s="724">
        <f>E18+H18</f>
        <v>16.2</v>
      </c>
      <c r="J18" s="726">
        <f>'[1]IAB'!$J$18/10</f>
        <v>3.37</v>
      </c>
      <c r="K18" s="727">
        <f>'[1]IAB'!$K$18/10</f>
        <v>3.9299999999999997</v>
      </c>
      <c r="L18" s="728">
        <f>'[1]IAB'!$L$18/10</f>
        <v>7.3</v>
      </c>
      <c r="M18" s="726">
        <f>'[1]IAB'!$M$18/10</f>
        <v>4.25</v>
      </c>
      <c r="N18" s="727">
        <f>'[1]IAB'!$N$18/10</f>
        <v>4.35</v>
      </c>
      <c r="O18" s="728">
        <f>'[1]IAB'!$O$18/10</f>
        <v>8.6</v>
      </c>
      <c r="P18" s="728">
        <f>'[1]IAB'!$P$18/10</f>
        <v>15.9</v>
      </c>
      <c r="Q18" s="729"/>
      <c r="R18" s="730"/>
      <c r="S18" s="731">
        <f>'[1]IAB'!$S$18/10</f>
        <v>6.4</v>
      </c>
      <c r="T18" s="729"/>
      <c r="U18" s="730"/>
      <c r="V18" s="731">
        <f>'[1]IAB'!$V$18/10</f>
        <v>8.1</v>
      </c>
      <c r="W18" s="731">
        <f>S18+V18</f>
        <v>14.5</v>
      </c>
    </row>
    <row r="19" spans="1:23" ht="23.25" customHeight="1">
      <c r="A19" s="481" t="s">
        <v>43</v>
      </c>
      <c r="B19" s="431"/>
      <c r="C19" s="732">
        <f>'[1]IAB'!$C$19/10</f>
        <v>1.64</v>
      </c>
      <c r="D19" s="733">
        <f>'[1]IAB'!$D$19/10</f>
        <v>2.35</v>
      </c>
      <c r="E19" s="734">
        <f>SUM(C19:D19)</f>
        <v>3.99</v>
      </c>
      <c r="F19" s="735">
        <f>'[1]IAB'!$F$19/10</f>
        <v>2.2</v>
      </c>
      <c r="G19" s="733">
        <f>'[1]IAB'!$G$19/10</f>
        <v>2.31</v>
      </c>
      <c r="H19" s="734">
        <f>SUM(F19:G19)</f>
        <v>4.51</v>
      </c>
      <c r="I19" s="734">
        <f>E19+H19</f>
        <v>8.5</v>
      </c>
      <c r="J19" s="736">
        <f>'[1]IAB'!$J$19/10</f>
        <v>1.64</v>
      </c>
      <c r="K19" s="737">
        <f>'[1]IAB'!$K$19/10</f>
        <v>1.7399999999999998</v>
      </c>
      <c r="L19" s="738">
        <f>'[1]IAB'!$L$19/10</f>
        <v>3.38</v>
      </c>
      <c r="M19" s="736">
        <f>'[1]IAB'!$M$19/10</f>
        <v>1.73</v>
      </c>
      <c r="N19" s="737">
        <f>'[1]IAB'!$N$19/10</f>
        <v>1.8</v>
      </c>
      <c r="O19" s="738">
        <f>'[1]IAB'!$O$19/10</f>
        <v>3.53</v>
      </c>
      <c r="P19" s="738">
        <f>'[1]IAB'!$P$19/10</f>
        <v>6.909999999999999</v>
      </c>
      <c r="Q19" s="739"/>
      <c r="R19" s="740"/>
      <c r="S19" s="741"/>
      <c r="T19" s="739"/>
      <c r="U19" s="740"/>
      <c r="V19" s="741"/>
      <c r="W19" s="741">
        <f>'[1]IAB'!$W$19/10</f>
        <v>10</v>
      </c>
    </row>
    <row r="20" spans="1:23" ht="23.25" customHeight="1" thickBot="1">
      <c r="A20" s="477" t="s">
        <v>42</v>
      </c>
      <c r="B20" s="432"/>
      <c r="C20" s="742">
        <f>'[1]IAB'!$C$20/10</f>
        <v>1.17</v>
      </c>
      <c r="D20" s="743">
        <f>'[1]IAB'!$D$20/10</f>
        <v>1.97</v>
      </c>
      <c r="E20" s="744">
        <f>SUM(C20:D20)</f>
        <v>3.1399999999999997</v>
      </c>
      <c r="F20" s="745">
        <f>'[1]IAB'!$F$20/10</f>
        <v>3.3</v>
      </c>
      <c r="G20" s="743">
        <f>'[1]IAB'!$G$20/10</f>
        <v>2.46</v>
      </c>
      <c r="H20" s="746">
        <f>SUM(F20:G20)</f>
        <v>5.76</v>
      </c>
      <c r="I20" s="747">
        <f>E20+H20</f>
        <v>8.899999999999999</v>
      </c>
      <c r="J20" s="748">
        <f>'[1]IAB'!$J$20/10</f>
        <v>1.17</v>
      </c>
      <c r="K20" s="749">
        <f>'[1]IAB'!$K$20/10</f>
        <v>2.33</v>
      </c>
      <c r="L20" s="750">
        <f>'[1]IAB'!$L$20/10</f>
        <v>3.5</v>
      </c>
      <c r="M20" s="748">
        <f>'[1]IAB'!$M$20/10</f>
        <v>3</v>
      </c>
      <c r="N20" s="749">
        <f>'[1]IAB'!$N$20/10</f>
        <v>2</v>
      </c>
      <c r="O20" s="750">
        <f>'[1]IAB'!$O$20/10</f>
        <v>5</v>
      </c>
      <c r="P20" s="750">
        <f>'[1]IAB'!$P$20/10</f>
        <v>8.5</v>
      </c>
      <c r="Q20" s="751"/>
      <c r="R20" s="752"/>
      <c r="S20" s="753">
        <f>'[1]IAB'!$S$20/10</f>
        <v>2.4</v>
      </c>
      <c r="T20" s="754"/>
      <c r="U20" s="755"/>
      <c r="V20" s="753">
        <f>'[1]IAB'!$V$20/10</f>
        <v>4.9</v>
      </c>
      <c r="W20" s="753">
        <f>S20+V20</f>
        <v>7.300000000000001</v>
      </c>
    </row>
    <row r="21" spans="10:23" ht="42" customHeight="1" thickBot="1">
      <c r="J21" s="413"/>
      <c r="K21" s="413"/>
      <c r="L21" s="413"/>
      <c r="M21" s="413"/>
      <c r="N21" s="413"/>
      <c r="O21" s="413"/>
      <c r="P21" s="413"/>
      <c r="Q21" s="413"/>
      <c r="R21" s="413"/>
      <c r="S21" s="413"/>
      <c r="T21" s="413"/>
      <c r="U21" s="413"/>
      <c r="V21" s="413"/>
      <c r="W21" s="515" t="s">
        <v>139</v>
      </c>
    </row>
    <row r="22" spans="8:23" ht="23.25" customHeight="1">
      <c r="H22" s="22" t="s">
        <v>113</v>
      </c>
      <c r="I22" s="433"/>
      <c r="J22" s="962" t="s">
        <v>108</v>
      </c>
      <c r="K22" s="963"/>
      <c r="L22" s="963"/>
      <c r="M22" s="963"/>
      <c r="N22" s="963"/>
      <c r="O22" s="963"/>
      <c r="P22" s="964"/>
      <c r="Q22" s="970" t="s">
        <v>110</v>
      </c>
      <c r="R22" s="970"/>
      <c r="S22" s="970"/>
      <c r="T22" s="970"/>
      <c r="U22" s="970"/>
      <c r="V22" s="970"/>
      <c r="W22" s="971"/>
    </row>
    <row r="23" spans="8:23" ht="23.25" customHeight="1" thickBot="1">
      <c r="H23" s="994" t="s">
        <v>5</v>
      </c>
      <c r="I23" s="995"/>
      <c r="J23" s="965" t="s">
        <v>109</v>
      </c>
      <c r="K23" s="966"/>
      <c r="L23" s="963"/>
      <c r="M23" s="966"/>
      <c r="N23" s="966"/>
      <c r="O23" s="963"/>
      <c r="P23" s="964"/>
      <c r="Q23" s="972" t="s">
        <v>111</v>
      </c>
      <c r="R23" s="972"/>
      <c r="S23" s="973"/>
      <c r="T23" s="972"/>
      <c r="U23" s="972"/>
      <c r="V23" s="973"/>
      <c r="W23" s="971"/>
    </row>
    <row r="24" spans="8:23" ht="23.25" customHeight="1" thickBot="1">
      <c r="H24" s="996" t="s">
        <v>122</v>
      </c>
      <c r="I24" s="997"/>
      <c r="J24" s="514" t="s">
        <v>101</v>
      </c>
      <c r="K24" s="505" t="s">
        <v>102</v>
      </c>
      <c r="L24" s="438" t="s">
        <v>103</v>
      </c>
      <c r="M24" s="506" t="s">
        <v>104</v>
      </c>
      <c r="N24" s="505" t="s">
        <v>105</v>
      </c>
      <c r="O24" s="438" t="s">
        <v>106</v>
      </c>
      <c r="P24" s="438" t="s">
        <v>107</v>
      </c>
      <c r="Q24" s="507" t="s">
        <v>94</v>
      </c>
      <c r="R24" s="508" t="s">
        <v>95</v>
      </c>
      <c r="S24" s="439" t="s">
        <v>96</v>
      </c>
      <c r="T24" s="509" t="s">
        <v>97</v>
      </c>
      <c r="U24" s="508" t="s">
        <v>98</v>
      </c>
      <c r="V24" s="439" t="s">
        <v>99</v>
      </c>
      <c r="W24" s="439" t="s">
        <v>100</v>
      </c>
    </row>
    <row r="25" spans="8:23" ht="23.25" customHeight="1" thickTop="1">
      <c r="H25" s="483" t="s">
        <v>114</v>
      </c>
      <c r="I25" s="484"/>
      <c r="J25" s="149">
        <f aca="true" t="shared" si="6" ref="J25:J31">C6/J6</f>
        <v>1</v>
      </c>
      <c r="K25" s="150">
        <f aca="true" t="shared" si="7" ref="K25:P25">D6/K6</f>
        <v>1.0208014683389415</v>
      </c>
      <c r="L25" s="151">
        <f t="shared" si="7"/>
        <v>1.0104615384615385</v>
      </c>
      <c r="M25" s="152">
        <f t="shared" si="7"/>
        <v>1.0158730158730158</v>
      </c>
      <c r="N25" s="150">
        <f t="shared" si="7"/>
        <v>0.9944615384615385</v>
      </c>
      <c r="O25" s="151">
        <f t="shared" si="7"/>
        <v>1.005</v>
      </c>
      <c r="P25" s="151">
        <f t="shared" si="7"/>
        <v>1.0077519379844961</v>
      </c>
      <c r="Q25" s="153">
        <f aca="true" t="shared" si="8" ref="Q25:Q31">C6/Q6</f>
        <v>1.2324534635337199</v>
      </c>
      <c r="R25" s="154">
        <f aca="true" t="shared" si="9" ref="R25:W25">D6/R6</f>
        <v>1.1780280297948953</v>
      </c>
      <c r="S25" s="155">
        <f t="shared" si="9"/>
        <v>1.2041875217718132</v>
      </c>
      <c r="T25" s="153">
        <f t="shared" si="9"/>
        <v>1.07095046854083</v>
      </c>
      <c r="U25" s="154">
        <f t="shared" si="9"/>
        <v>0.9879260278159867</v>
      </c>
      <c r="V25" s="155">
        <f t="shared" si="9"/>
        <v>1.027558111670261</v>
      </c>
      <c r="W25" s="155">
        <f t="shared" si="9"/>
        <v>1.1098021137461798</v>
      </c>
    </row>
    <row r="26" spans="8:23" ht="23.25" customHeight="1" thickBot="1">
      <c r="H26" s="485" t="s">
        <v>115</v>
      </c>
      <c r="I26" s="486"/>
      <c r="J26" s="156">
        <f t="shared" si="6"/>
        <v>0.9999999999999998</v>
      </c>
      <c r="K26" s="157">
        <f aca="true" t="shared" si="10" ref="K26:O31">D7/K7</f>
        <v>1.035726673603885</v>
      </c>
      <c r="L26" s="158">
        <f t="shared" si="10"/>
        <v>1.0170247933884295</v>
      </c>
      <c r="M26" s="159">
        <f t="shared" si="10"/>
        <v>1.0338983050847457</v>
      </c>
      <c r="N26" s="157">
        <f t="shared" si="10"/>
        <v>1.0154098360655737</v>
      </c>
      <c r="O26" s="158">
        <f t="shared" si="10"/>
        <v>1.0245000000000002</v>
      </c>
      <c r="P26" s="158">
        <f aca="true" t="shared" si="11" ref="P26:P32">I7/P7</f>
        <v>1.020746887966805</v>
      </c>
      <c r="Q26" s="160">
        <f t="shared" si="8"/>
        <v>1.1206255971126282</v>
      </c>
      <c r="R26" s="161">
        <f aca="true" t="shared" si="12" ref="R26:V31">D7/R7</f>
        <v>1.0740620840976947</v>
      </c>
      <c r="S26" s="162">
        <f t="shared" si="12"/>
        <v>1.0975348721058826</v>
      </c>
      <c r="T26" s="160">
        <f t="shared" si="12"/>
        <v>1.0871502405988238</v>
      </c>
      <c r="U26" s="161">
        <f t="shared" si="12"/>
        <v>1.091107666290868</v>
      </c>
      <c r="V26" s="162">
        <f t="shared" si="12"/>
        <v>1.0891404879604532</v>
      </c>
      <c r="W26" s="162">
        <f aca="true" t="shared" si="13" ref="W26:W32">I7/W7</f>
        <v>1.093323614901201</v>
      </c>
    </row>
    <row r="27" spans="8:23" ht="23.25" customHeight="1" thickTop="1">
      <c r="H27" s="487"/>
      <c r="I27" s="488" t="s">
        <v>116</v>
      </c>
      <c r="J27" s="163">
        <f t="shared" si="6"/>
        <v>1</v>
      </c>
      <c r="K27" s="164">
        <f t="shared" si="10"/>
        <v>1.0278330019880717</v>
      </c>
      <c r="L27" s="165">
        <f t="shared" si="10"/>
        <v>1.014</v>
      </c>
      <c r="M27" s="166">
        <f t="shared" si="10"/>
        <v>1.1</v>
      </c>
      <c r="N27" s="164">
        <f t="shared" si="10"/>
        <v>1.072</v>
      </c>
      <c r="O27" s="165">
        <f t="shared" si="10"/>
        <v>1.0859999999999999</v>
      </c>
      <c r="P27" s="165">
        <f t="shared" si="11"/>
        <v>1.05</v>
      </c>
      <c r="Q27" s="167">
        <f t="shared" si="8"/>
        <v>0.9568733153638815</v>
      </c>
      <c r="R27" s="168">
        <f t="shared" si="12"/>
        <v>1.0298804780876494</v>
      </c>
      <c r="S27" s="169">
        <f t="shared" si="12"/>
        <v>0.9927550420990797</v>
      </c>
      <c r="T27" s="167">
        <f t="shared" si="12"/>
        <v>1.1518324607329842</v>
      </c>
      <c r="U27" s="168">
        <f t="shared" si="12"/>
        <v>1.1703056768558953</v>
      </c>
      <c r="V27" s="169">
        <f t="shared" si="12"/>
        <v>1.1608765366114375</v>
      </c>
      <c r="W27" s="169">
        <f t="shared" si="13"/>
        <v>1.073125862333282</v>
      </c>
    </row>
    <row r="28" spans="8:23" ht="23.25" customHeight="1">
      <c r="H28" s="489"/>
      <c r="I28" s="490" t="s">
        <v>117</v>
      </c>
      <c r="J28" s="163">
        <f t="shared" si="6"/>
        <v>1</v>
      </c>
      <c r="K28" s="164">
        <f t="shared" si="10"/>
        <v>1.024262295081967</v>
      </c>
      <c r="L28" s="165">
        <f t="shared" si="10"/>
        <v>1.0115625</v>
      </c>
      <c r="M28" s="166">
        <f t="shared" si="10"/>
        <v>1.032258064516129</v>
      </c>
      <c r="N28" s="164">
        <f t="shared" si="10"/>
        <v>0.9502857142857144</v>
      </c>
      <c r="O28" s="165">
        <f t="shared" si="10"/>
        <v>0.9887878787878789</v>
      </c>
      <c r="P28" s="165">
        <f t="shared" si="11"/>
        <v>1</v>
      </c>
      <c r="Q28" s="167">
        <f t="shared" si="8"/>
        <v>1.1152540115853253</v>
      </c>
      <c r="R28" s="168">
        <f t="shared" si="12"/>
        <v>1.084270442871026</v>
      </c>
      <c r="S28" s="169">
        <f t="shared" si="12"/>
        <v>1.1000849617672046</v>
      </c>
      <c r="T28" s="170">
        <f t="shared" si="12"/>
        <v>1.0870303689109315</v>
      </c>
      <c r="U28" s="168">
        <f t="shared" si="12"/>
        <v>1.0073293355139623</v>
      </c>
      <c r="V28" s="169">
        <f t="shared" si="12"/>
        <v>1.044895606506981</v>
      </c>
      <c r="W28" s="169">
        <f t="shared" si="13"/>
        <v>1.0716699915915122</v>
      </c>
    </row>
    <row r="29" spans="8:23" ht="23.25" customHeight="1">
      <c r="H29" s="491"/>
      <c r="I29" s="490" t="s">
        <v>118</v>
      </c>
      <c r="J29" s="163">
        <f t="shared" si="6"/>
        <v>1</v>
      </c>
      <c r="K29" s="164">
        <f t="shared" si="10"/>
        <v>1.043956043956044</v>
      </c>
      <c r="L29" s="165">
        <f t="shared" si="10"/>
        <v>1.0218181818181817</v>
      </c>
      <c r="M29" s="166">
        <f t="shared" si="10"/>
        <v>1</v>
      </c>
      <c r="N29" s="164">
        <f t="shared" si="10"/>
        <v>1.19</v>
      </c>
      <c r="O29" s="165">
        <f t="shared" si="10"/>
        <v>1.0844444444444443</v>
      </c>
      <c r="P29" s="165">
        <f t="shared" si="11"/>
        <v>1.05</v>
      </c>
      <c r="Q29" s="167">
        <f t="shared" si="8"/>
        <v>0.8190419869899468</v>
      </c>
      <c r="R29" s="168">
        <f t="shared" si="12"/>
        <v>0.8484668055969038</v>
      </c>
      <c r="S29" s="169">
        <f t="shared" si="12"/>
        <v>0.8337041981901795</v>
      </c>
      <c r="T29" s="35">
        <f t="shared" si="12"/>
        <v>0.7322788517867603</v>
      </c>
      <c r="U29" s="168">
        <f t="shared" si="12"/>
        <v>0.6878612716763005</v>
      </c>
      <c r="V29" s="169">
        <f t="shared" si="12"/>
        <v>0.7099214431189991</v>
      </c>
      <c r="W29" s="169">
        <f t="shared" si="13"/>
        <v>0.7712082262210795</v>
      </c>
    </row>
    <row r="30" spans="8:23" ht="23.25" customHeight="1">
      <c r="H30" s="492"/>
      <c r="I30" s="493" t="s">
        <v>119</v>
      </c>
      <c r="J30" s="163">
        <f t="shared" si="6"/>
        <v>1</v>
      </c>
      <c r="K30" s="164">
        <f t="shared" si="10"/>
        <v>1.0607287449392715</v>
      </c>
      <c r="L30" s="165">
        <f t="shared" si="10"/>
        <v>1.0272727272727273</v>
      </c>
      <c r="M30" s="166">
        <f t="shared" si="10"/>
        <v>1</v>
      </c>
      <c r="N30" s="164">
        <f t="shared" si="10"/>
        <v>1.1400000000000001</v>
      </c>
      <c r="O30" s="165">
        <f t="shared" si="10"/>
        <v>1.0666666666666667</v>
      </c>
      <c r="P30" s="165">
        <f t="shared" si="11"/>
        <v>1.0465116279069768</v>
      </c>
      <c r="Q30" s="167">
        <f t="shared" si="8"/>
        <v>1.3071613459879208</v>
      </c>
      <c r="R30" s="168">
        <f t="shared" si="12"/>
        <v>1.0709176374412426</v>
      </c>
      <c r="S30" s="169">
        <f t="shared" si="12"/>
        <v>1.1858537097281983</v>
      </c>
      <c r="T30" s="167">
        <f t="shared" si="12"/>
        <v>1.076110350225005</v>
      </c>
      <c r="U30" s="168">
        <f t="shared" si="12"/>
        <v>1.5135422198619226</v>
      </c>
      <c r="V30" s="169">
        <f t="shared" si="12"/>
        <v>1.261687507040667</v>
      </c>
      <c r="W30" s="169">
        <f t="shared" si="13"/>
        <v>1.222427469303488</v>
      </c>
    </row>
    <row r="31" spans="8:23" ht="23.25" customHeight="1" thickBot="1">
      <c r="H31" s="494"/>
      <c r="I31" s="495" t="s">
        <v>120</v>
      </c>
      <c r="J31" s="171">
        <f t="shared" si="6"/>
        <v>1</v>
      </c>
      <c r="K31" s="172">
        <f t="shared" si="10"/>
        <v>1.1136363636363629</v>
      </c>
      <c r="L31" s="173">
        <f t="shared" si="10"/>
        <v>1.05</v>
      </c>
      <c r="M31" s="174">
        <f t="shared" si="10"/>
        <v>1</v>
      </c>
      <c r="N31" s="172">
        <f t="shared" si="10"/>
        <v>0.9</v>
      </c>
      <c r="O31" s="173">
        <f t="shared" si="10"/>
        <v>0.95</v>
      </c>
      <c r="P31" s="173">
        <f t="shared" si="11"/>
        <v>1</v>
      </c>
      <c r="Q31" s="175">
        <f t="shared" si="8"/>
        <v>37.33333333333311</v>
      </c>
      <c r="R31" s="176">
        <f t="shared" si="12"/>
        <v>7.967479674796804</v>
      </c>
      <c r="S31" s="177">
        <f t="shared" si="12"/>
        <v>13.725490196078432</v>
      </c>
      <c r="T31" s="175">
        <f t="shared" si="12"/>
        <v>27.77777777777778</v>
      </c>
      <c r="U31" s="176">
        <f t="shared" si="12"/>
        <v>13.043478260869566</v>
      </c>
      <c r="V31" s="177">
        <f t="shared" si="12"/>
        <v>18.0952380952381</v>
      </c>
      <c r="W31" s="177">
        <f t="shared" si="13"/>
        <v>15.503875968992247</v>
      </c>
    </row>
    <row r="32" spans="8:23" ht="23.25" customHeight="1" thickBot="1" thickTop="1">
      <c r="H32" s="496" t="s">
        <v>71</v>
      </c>
      <c r="I32" s="497"/>
      <c r="J32" s="178">
        <f aca="true" t="shared" si="14" ref="J32:O32">C13/J13</f>
        <v>0.9999999999999999</v>
      </c>
      <c r="K32" s="179">
        <f t="shared" si="14"/>
        <v>1.0277958387516255</v>
      </c>
      <c r="L32" s="180">
        <f t="shared" si="14"/>
        <v>1.0136254980079682</v>
      </c>
      <c r="M32" s="181">
        <f t="shared" si="14"/>
        <v>1.0245901639344261</v>
      </c>
      <c r="N32" s="179">
        <f t="shared" si="14"/>
        <v>1.0046031746031745</v>
      </c>
      <c r="O32" s="180">
        <f t="shared" si="14"/>
        <v>1.0144354838709677</v>
      </c>
      <c r="P32" s="180">
        <f t="shared" si="11"/>
        <v>1.0140280561122244</v>
      </c>
      <c r="Q32" s="182">
        <f aca="true" t="shared" si="15" ref="Q32:V32">C13/Q13</f>
        <v>1.1744405896066228</v>
      </c>
      <c r="R32" s="183">
        <f t="shared" si="15"/>
        <v>1.1265322120866592</v>
      </c>
      <c r="S32" s="184">
        <f t="shared" si="15"/>
        <v>1.1501288368518603</v>
      </c>
      <c r="T32" s="182">
        <f t="shared" si="15"/>
        <v>1.0787952015189437</v>
      </c>
      <c r="U32" s="183">
        <f t="shared" si="15"/>
        <v>1.0358598340398368</v>
      </c>
      <c r="V32" s="184">
        <f t="shared" si="15"/>
        <v>1.0567568929885578</v>
      </c>
      <c r="W32" s="184">
        <f t="shared" si="13"/>
        <v>1.1017292358876323</v>
      </c>
    </row>
    <row r="33" spans="8:23" ht="9.75" customHeight="1" thickBot="1">
      <c r="H33" s="502"/>
      <c r="I33" s="502"/>
      <c r="J33" s="185"/>
      <c r="K33" s="185"/>
      <c r="L33" s="185"/>
      <c r="M33" s="185"/>
      <c r="N33" s="185"/>
      <c r="O33" s="185"/>
      <c r="P33" s="185"/>
      <c r="Q33" s="15"/>
      <c r="R33" s="15"/>
      <c r="S33" s="15"/>
      <c r="T33" s="15"/>
      <c r="U33" s="15"/>
      <c r="V33" s="15"/>
      <c r="W33" s="15"/>
    </row>
    <row r="34" spans="8:23" ht="23.25" customHeight="1" thickBot="1">
      <c r="H34" s="998" t="s">
        <v>121</v>
      </c>
      <c r="I34" s="999"/>
      <c r="J34" s="513" t="s">
        <v>101</v>
      </c>
      <c r="K34" s="442" t="s">
        <v>102</v>
      </c>
      <c r="L34" s="438" t="s">
        <v>103</v>
      </c>
      <c r="M34" s="443" t="s">
        <v>104</v>
      </c>
      <c r="N34" s="442" t="s">
        <v>105</v>
      </c>
      <c r="O34" s="438" t="s">
        <v>106</v>
      </c>
      <c r="P34" s="438" t="s">
        <v>107</v>
      </c>
      <c r="Q34" s="512" t="s">
        <v>94</v>
      </c>
      <c r="R34" s="445" t="s">
        <v>95</v>
      </c>
      <c r="S34" s="439" t="s">
        <v>96</v>
      </c>
      <c r="T34" s="446" t="s">
        <v>97</v>
      </c>
      <c r="U34" s="445" t="s">
        <v>98</v>
      </c>
      <c r="V34" s="439" t="s">
        <v>99</v>
      </c>
      <c r="W34" s="439" t="s">
        <v>100</v>
      </c>
    </row>
    <row r="35" spans="8:23" ht="23.25" customHeight="1" thickTop="1">
      <c r="H35" s="498" t="s">
        <v>44</v>
      </c>
      <c r="I35" s="499"/>
      <c r="J35" s="402">
        <f aca="true" t="shared" si="16" ref="J35:P35">C16/J16</f>
        <v>1</v>
      </c>
      <c r="K35" s="403">
        <f t="shared" si="16"/>
        <v>0.9421416234887737</v>
      </c>
      <c r="L35" s="404">
        <f t="shared" si="16"/>
        <v>0.9724279835390948</v>
      </c>
      <c r="M35" s="405">
        <f t="shared" si="16"/>
        <v>1.05</v>
      </c>
      <c r="N35" s="403">
        <f t="shared" si="16"/>
        <v>0.9691588785046731</v>
      </c>
      <c r="O35" s="404">
        <f t="shared" si="16"/>
        <v>1.0082125603864736</v>
      </c>
      <c r="P35" s="404">
        <f t="shared" si="16"/>
        <v>0.9888888888888889</v>
      </c>
      <c r="Q35" s="31">
        <f aca="true" t="shared" si="17" ref="Q35:W35">C16/Q16</f>
        <v>1.5707582119041739</v>
      </c>
      <c r="R35" s="32">
        <f t="shared" si="17"/>
        <v>1.324993927617197</v>
      </c>
      <c r="S35" s="33">
        <f t="shared" si="17"/>
        <v>1.446852804310556</v>
      </c>
      <c r="T35" s="34">
        <f t="shared" si="17"/>
        <v>1.1995887124414486</v>
      </c>
      <c r="U35" s="32">
        <f t="shared" si="17"/>
        <v>1.1395604395604397</v>
      </c>
      <c r="V35" s="33">
        <f t="shared" si="17"/>
        <v>1.1689912059597827</v>
      </c>
      <c r="W35" s="33">
        <f t="shared" si="17"/>
        <v>1.3017405294719906</v>
      </c>
    </row>
    <row r="36" spans="8:23" ht="23.25" customHeight="1">
      <c r="H36" s="517" t="s">
        <v>123</v>
      </c>
      <c r="I36" s="516"/>
      <c r="J36" s="406">
        <f aca="true" t="shared" si="18" ref="J36:P36">C18/J18</f>
        <v>1</v>
      </c>
      <c r="K36" s="394">
        <f t="shared" si="18"/>
        <v>1.1577608142493638</v>
      </c>
      <c r="L36" s="395">
        <f t="shared" si="18"/>
        <v>1.084931506849315</v>
      </c>
      <c r="M36" s="396">
        <f t="shared" si="18"/>
        <v>1.011764705882353</v>
      </c>
      <c r="N36" s="394">
        <f t="shared" si="18"/>
        <v>0.9149425287356322</v>
      </c>
      <c r="O36" s="395">
        <f t="shared" si="18"/>
        <v>0.9627906976744186</v>
      </c>
      <c r="P36" s="395">
        <f t="shared" si="18"/>
        <v>1.0188679245283019</v>
      </c>
      <c r="Q36" s="35"/>
      <c r="R36" s="36"/>
      <c r="S36" s="37">
        <f>E18/S18</f>
        <v>1.2374999999999998</v>
      </c>
      <c r="T36" s="35"/>
      <c r="U36" s="36"/>
      <c r="V36" s="37">
        <f>H18/V18</f>
        <v>1.0222222222222221</v>
      </c>
      <c r="W36" s="37">
        <f>I18/W18</f>
        <v>1.1172413793103448</v>
      </c>
    </row>
    <row r="37" spans="8:23" ht="23.25" customHeight="1">
      <c r="H37" s="500" t="s">
        <v>124</v>
      </c>
      <c r="I37" s="501"/>
      <c r="J37" s="407">
        <f>C19/J19</f>
        <v>1</v>
      </c>
      <c r="K37" s="408">
        <f aca="true" t="shared" si="19" ref="K37:P37">D19/K19</f>
        <v>1.3505747126436785</v>
      </c>
      <c r="L37" s="409">
        <f t="shared" si="19"/>
        <v>1.1804733727810652</v>
      </c>
      <c r="M37" s="410">
        <f t="shared" si="19"/>
        <v>1.2716763005780347</v>
      </c>
      <c r="N37" s="408">
        <f t="shared" si="19"/>
        <v>1.2833333333333334</v>
      </c>
      <c r="O37" s="409">
        <f t="shared" si="19"/>
        <v>1.2776203966005666</v>
      </c>
      <c r="P37" s="409">
        <f t="shared" si="19"/>
        <v>1.2301013024602028</v>
      </c>
      <c r="Q37" s="38"/>
      <c r="R37" s="39"/>
      <c r="S37" s="40"/>
      <c r="T37" s="38"/>
      <c r="U37" s="39"/>
      <c r="V37" s="40"/>
      <c r="W37" s="40">
        <f>I19/W19</f>
        <v>0.85</v>
      </c>
    </row>
    <row r="38" spans="8:23" ht="23.25" customHeight="1" thickBot="1">
      <c r="H38" s="496" t="s">
        <v>125</v>
      </c>
      <c r="I38" s="497"/>
      <c r="J38" s="189">
        <f aca="true" t="shared" si="20" ref="J38:O38">C20/J20</f>
        <v>1</v>
      </c>
      <c r="K38" s="190">
        <f t="shared" si="20"/>
        <v>0.8454935622317596</v>
      </c>
      <c r="L38" s="191">
        <f t="shared" si="20"/>
        <v>0.897142857142857</v>
      </c>
      <c r="M38" s="192">
        <f t="shared" si="20"/>
        <v>1.0999999999999999</v>
      </c>
      <c r="N38" s="190">
        <f t="shared" si="20"/>
        <v>1.23</v>
      </c>
      <c r="O38" s="191">
        <f t="shared" si="20"/>
        <v>1.152</v>
      </c>
      <c r="P38" s="411">
        <f>I20/P20</f>
        <v>1.0470588235294116</v>
      </c>
      <c r="Q38" s="187"/>
      <c r="R38" s="188"/>
      <c r="S38" s="186">
        <f>E20/S20</f>
        <v>1.3083333333333333</v>
      </c>
      <c r="T38" s="187"/>
      <c r="U38" s="188"/>
      <c r="V38" s="186">
        <f>H20/V20</f>
        <v>1.1755102040816325</v>
      </c>
      <c r="W38" s="186">
        <f>I20/W20</f>
        <v>1.2191780821917806</v>
      </c>
    </row>
  </sheetData>
  <mergeCells count="17">
    <mergeCell ref="A3:B3"/>
    <mergeCell ref="C3:I3"/>
    <mergeCell ref="J3:P3"/>
    <mergeCell ref="Q3:W3"/>
    <mergeCell ref="Q4:W4"/>
    <mergeCell ref="C2:I2"/>
    <mergeCell ref="J2:P2"/>
    <mergeCell ref="Q2:W2"/>
    <mergeCell ref="Q22:W22"/>
    <mergeCell ref="Q23:W23"/>
    <mergeCell ref="H24:I24"/>
    <mergeCell ref="H34:I34"/>
    <mergeCell ref="A5:B5"/>
    <mergeCell ref="A15:B15"/>
    <mergeCell ref="J22:P22"/>
    <mergeCell ref="J23:P23"/>
    <mergeCell ref="H23:I23"/>
  </mergeCells>
  <printOptions/>
  <pageMargins left="0.1968503937007874" right="0.1968503937007874" top="0.5905511811023623" bottom="0.1968503937007874" header="0.2362204724409449" footer="0.35433070866141736"/>
  <pageSetup horizontalDpi="600" verticalDpi="600" orientation="landscape" paperSize="9" scale="62" r:id="rId2"/>
  <headerFooter alignWithMargins="0">
    <oddFooter>&amp;C&amp;P/&amp;N&amp;R&amp;F&amp;A</oddFooter>
  </headerFooter>
  <drawing r:id="rId1"/>
</worksheet>
</file>

<file path=xl/worksheets/sheet4.xml><?xml version="1.0" encoding="utf-8"?>
<worksheet xmlns="http://schemas.openxmlformats.org/spreadsheetml/2006/main" xmlns:r="http://schemas.openxmlformats.org/officeDocument/2006/relationships">
  <dimension ref="A1:W38"/>
  <sheetViews>
    <sheetView zoomScale="75" zoomScaleNormal="75" workbookViewId="0" topLeftCell="A1">
      <pane xSplit="2" ySplit="5" topLeftCell="K6" activePane="bottomRight" state="frozen"/>
      <selection pane="topLeft" activeCell="B32" sqref="B32"/>
      <selection pane="topRight" activeCell="B32" sqref="B32"/>
      <selection pane="bottomLeft" activeCell="B32" sqref="B32"/>
      <selection pane="bottomRight" activeCell="T6" sqref="T6"/>
    </sheetView>
  </sheetViews>
  <sheetFormatPr defaultColWidth="9.00390625" defaultRowHeight="13.5"/>
  <cols>
    <col min="1" max="23" width="10.125" style="415" customWidth="1"/>
    <col min="24" max="16384" width="9.00390625" style="415" customWidth="1"/>
  </cols>
  <sheetData>
    <row r="1" spans="1:23" ht="14.25" thickBot="1">
      <c r="A1" s="414"/>
      <c r="B1" s="414"/>
      <c r="C1" s="414"/>
      <c r="D1" s="414"/>
      <c r="E1" s="414"/>
      <c r="F1" s="414"/>
      <c r="G1" s="414"/>
      <c r="H1" s="414"/>
      <c r="I1" s="414"/>
      <c r="J1" s="414"/>
      <c r="K1" s="414"/>
      <c r="L1" s="414"/>
      <c r="M1" s="414"/>
      <c r="N1" s="414"/>
      <c r="O1" s="414"/>
      <c r="P1" s="414"/>
      <c r="Q1" s="414"/>
      <c r="R1" s="414"/>
      <c r="S1" s="414"/>
      <c r="T1" s="414"/>
      <c r="U1" s="414"/>
      <c r="V1" s="414"/>
      <c r="W1" s="2" t="s">
        <v>112</v>
      </c>
    </row>
    <row r="2" spans="1:23" ht="15.75">
      <c r="A2" s="416"/>
      <c r="B2" s="417"/>
      <c r="C2" s="974" t="s">
        <v>69</v>
      </c>
      <c r="D2" s="975"/>
      <c r="E2" s="975"/>
      <c r="F2" s="975"/>
      <c r="G2" s="975"/>
      <c r="H2" s="975"/>
      <c r="I2" s="976"/>
      <c r="J2" s="977" t="s">
        <v>69</v>
      </c>
      <c r="K2" s="978"/>
      <c r="L2" s="978"/>
      <c r="M2" s="978"/>
      <c r="N2" s="978"/>
      <c r="O2" s="978"/>
      <c r="P2" s="979"/>
      <c r="Q2" s="980" t="s">
        <v>73</v>
      </c>
      <c r="R2" s="981"/>
      <c r="S2" s="981"/>
      <c r="T2" s="981"/>
      <c r="U2" s="981"/>
      <c r="V2" s="981"/>
      <c r="W2" s="982"/>
    </row>
    <row r="3" spans="1:23" ht="15.75">
      <c r="A3" s="994" t="s">
        <v>1</v>
      </c>
      <c r="B3" s="1000"/>
      <c r="C3" s="983" t="s">
        <v>70</v>
      </c>
      <c r="D3" s="984"/>
      <c r="E3" s="984"/>
      <c r="F3" s="984"/>
      <c r="G3" s="984"/>
      <c r="H3" s="984"/>
      <c r="I3" s="985"/>
      <c r="J3" s="986" t="s">
        <v>72</v>
      </c>
      <c r="K3" s="987"/>
      <c r="L3" s="987"/>
      <c r="M3" s="987"/>
      <c r="N3" s="987"/>
      <c r="O3" s="987"/>
      <c r="P3" s="988"/>
      <c r="Q3" s="989" t="s">
        <v>74</v>
      </c>
      <c r="R3" s="973"/>
      <c r="S3" s="973"/>
      <c r="T3" s="973"/>
      <c r="U3" s="973"/>
      <c r="V3" s="973"/>
      <c r="W3" s="971"/>
    </row>
    <row r="4" spans="1:23" ht="9.75" customHeight="1" thickBot="1">
      <c r="A4" s="418"/>
      <c r="B4" s="419"/>
      <c r="C4" s="20"/>
      <c r="D4" s="21"/>
      <c r="E4" s="19"/>
      <c r="F4" s="21"/>
      <c r="G4" s="21"/>
      <c r="H4" s="19"/>
      <c r="I4" s="53"/>
      <c r="J4" s="399"/>
      <c r="K4" s="400"/>
      <c r="L4" s="293"/>
      <c r="M4" s="400"/>
      <c r="N4" s="400"/>
      <c r="O4" s="293"/>
      <c r="P4" s="401"/>
      <c r="Q4" s="967"/>
      <c r="R4" s="957"/>
      <c r="S4" s="968"/>
      <c r="T4" s="957"/>
      <c r="U4" s="957"/>
      <c r="V4" s="968"/>
      <c r="W4" s="969"/>
    </row>
    <row r="5" spans="1:23" ht="14.25" thickBot="1">
      <c r="A5" s="990" t="s">
        <v>113</v>
      </c>
      <c r="B5" s="991"/>
      <c r="C5" s="436" t="s">
        <v>126</v>
      </c>
      <c r="D5" s="503" t="s">
        <v>127</v>
      </c>
      <c r="E5" s="437" t="s">
        <v>128</v>
      </c>
      <c r="F5" s="436" t="s">
        <v>129</v>
      </c>
      <c r="G5" s="503" t="s">
        <v>130</v>
      </c>
      <c r="H5" s="437" t="s">
        <v>131</v>
      </c>
      <c r="I5" s="437" t="s">
        <v>132</v>
      </c>
      <c r="J5" s="504" t="s">
        <v>75</v>
      </c>
      <c r="K5" s="505" t="s">
        <v>133</v>
      </c>
      <c r="L5" s="438" t="s">
        <v>134</v>
      </c>
      <c r="M5" s="506" t="s">
        <v>76</v>
      </c>
      <c r="N5" s="505" t="s">
        <v>77</v>
      </c>
      <c r="O5" s="438" t="s">
        <v>78</v>
      </c>
      <c r="P5" s="438" t="s">
        <v>79</v>
      </c>
      <c r="Q5" s="507" t="s">
        <v>75</v>
      </c>
      <c r="R5" s="508" t="s">
        <v>80</v>
      </c>
      <c r="S5" s="439" t="s">
        <v>81</v>
      </c>
      <c r="T5" s="509" t="s">
        <v>135</v>
      </c>
      <c r="U5" s="508" t="s">
        <v>136</v>
      </c>
      <c r="V5" s="439" t="s">
        <v>137</v>
      </c>
      <c r="W5" s="439" t="s">
        <v>138</v>
      </c>
    </row>
    <row r="6" spans="1:23" ht="23.25" customHeight="1" thickTop="1">
      <c r="A6" s="466" t="s">
        <v>114</v>
      </c>
      <c r="B6" s="467"/>
      <c r="C6" s="567">
        <f>'[1]ECB'!$C$6/10</f>
        <v>12.43</v>
      </c>
      <c r="D6" s="568">
        <f>'[1]ECB'!$D$6/10</f>
        <v>12.790000000000001</v>
      </c>
      <c r="E6" s="569">
        <f>SUM(C6:D6)</f>
        <v>25.22</v>
      </c>
      <c r="F6" s="570">
        <f>'[1]ECB'!$F$6/10</f>
        <v>15</v>
      </c>
      <c r="G6" s="568">
        <f>'[1]ECB'!$G$6/10</f>
        <v>13.280000000000001</v>
      </c>
      <c r="H6" s="571">
        <f>SUM(F6:G6)</f>
        <v>28.28</v>
      </c>
      <c r="I6" s="567">
        <f>H6+E6</f>
        <v>53.5</v>
      </c>
      <c r="J6" s="572">
        <f>'[1]ECB'!$J$6/10</f>
        <v>12.43</v>
      </c>
      <c r="K6" s="573">
        <f>'[1]ECB'!$K$6/10</f>
        <v>13.569999999999999</v>
      </c>
      <c r="L6" s="574">
        <f>'[1]ECB'!$L$6/10</f>
        <v>26</v>
      </c>
      <c r="M6" s="575">
        <f>'[1]ECB'!$M$6/10</f>
        <v>16.5</v>
      </c>
      <c r="N6" s="573">
        <f>'[1]ECB'!$N$6/10</f>
        <v>14</v>
      </c>
      <c r="O6" s="574">
        <f>'[1]ECB'!$O$6/10</f>
        <v>30.5</v>
      </c>
      <c r="P6" s="576">
        <f>'[1]ECB'!$P$6/10</f>
        <v>56.5</v>
      </c>
      <c r="Q6" s="577">
        <f>'[1]ECB'!$Q$6/10</f>
        <v>12.459999999999999</v>
      </c>
      <c r="R6" s="578">
        <f>'[1]ECB'!$R$6/10</f>
        <v>11.118</v>
      </c>
      <c r="S6" s="579">
        <v>23.5</v>
      </c>
      <c r="T6" s="580">
        <f>'[1]ECB'!$T$6/10</f>
        <v>12.863</v>
      </c>
      <c r="U6" s="578">
        <f>'[1]ECB'!$U$6/10</f>
        <v>10.974</v>
      </c>
      <c r="V6" s="579">
        <f aca="true" t="shared" si="0" ref="V6:V13">SUM(T6:U6)</f>
        <v>23.837</v>
      </c>
      <c r="W6" s="579">
        <v>47.5</v>
      </c>
    </row>
    <row r="7" spans="1:23" ht="23.25" customHeight="1" thickBot="1">
      <c r="A7" s="468" t="s">
        <v>115</v>
      </c>
      <c r="B7" s="469"/>
      <c r="C7" s="582">
        <f aca="true" t="shared" si="1" ref="C7:I7">SUM(C8:C12)</f>
        <v>12.4</v>
      </c>
      <c r="D7" s="583">
        <f t="shared" si="1"/>
        <v>12.34</v>
      </c>
      <c r="E7" s="584">
        <v>24.8</v>
      </c>
      <c r="F7" s="585">
        <f t="shared" si="1"/>
        <v>13.5</v>
      </c>
      <c r="G7" s="583">
        <f t="shared" si="1"/>
        <v>14.76</v>
      </c>
      <c r="H7" s="582">
        <f t="shared" si="1"/>
        <v>28.26</v>
      </c>
      <c r="I7" s="582">
        <f t="shared" si="1"/>
        <v>53</v>
      </c>
      <c r="J7" s="586">
        <f>'[1]ECB'!$J$7/10</f>
        <v>12.4</v>
      </c>
      <c r="K7" s="587">
        <f>'[1]ECB'!$K$7/10</f>
        <v>11.6</v>
      </c>
      <c r="L7" s="588">
        <f>'[1]ECB'!$L$7/10</f>
        <v>24</v>
      </c>
      <c r="M7" s="589">
        <f>'[1]ECB'!$M$7/10</f>
        <v>13.5</v>
      </c>
      <c r="N7" s="587">
        <f>'[1]ECB'!$N$7/10</f>
        <v>14.5</v>
      </c>
      <c r="O7" s="588">
        <f>'[1]ECB'!$O$7/10</f>
        <v>28</v>
      </c>
      <c r="P7" s="590">
        <f>'[1]ECB'!$P$7/10</f>
        <v>52</v>
      </c>
      <c r="Q7" s="591">
        <f>'[1]ECB'!$Q$7/10</f>
        <v>9.881</v>
      </c>
      <c r="R7" s="592">
        <f>'[1]ECB'!$R$7/10</f>
        <v>10.083</v>
      </c>
      <c r="S7" s="593">
        <f aca="true" t="shared" si="2" ref="S7:S13">SUM(Q7:R7)</f>
        <v>19.964</v>
      </c>
      <c r="T7" s="594">
        <f>'[1]ECB'!$T$7/10</f>
        <v>10.495000000000001</v>
      </c>
      <c r="U7" s="592">
        <f>'[1]ECB'!$U$7/10</f>
        <v>11.115</v>
      </c>
      <c r="V7" s="593">
        <f t="shared" si="0"/>
        <v>21.61</v>
      </c>
      <c r="W7" s="593">
        <v>41.5</v>
      </c>
    </row>
    <row r="8" spans="1:23" ht="23.25" customHeight="1" thickTop="1">
      <c r="A8" s="470"/>
      <c r="B8" s="471" t="s">
        <v>116</v>
      </c>
      <c r="C8" s="567">
        <f>'[1]ECB'!$C$8/10</f>
        <v>2.56</v>
      </c>
      <c r="D8" s="595">
        <f>'[1]ECB'!$D$8/10</f>
        <v>2.63</v>
      </c>
      <c r="E8" s="596">
        <f>SUM(C8:D8)</f>
        <v>5.1899999999999995</v>
      </c>
      <c r="F8" s="597">
        <f>'[1]ECB'!$F$8/10</f>
        <v>2.5</v>
      </c>
      <c r="G8" s="595">
        <f>'[1]ECB'!$G$8/10</f>
        <v>2.81</v>
      </c>
      <c r="H8" s="567">
        <f>SUM(F8:G8)</f>
        <v>5.3100000000000005</v>
      </c>
      <c r="I8" s="567">
        <f>H8+E8</f>
        <v>10.5</v>
      </c>
      <c r="J8" s="598">
        <f>'[1]ECB'!$J$8/10</f>
        <v>2.56</v>
      </c>
      <c r="K8" s="599">
        <f>'[1]ECB'!$K$8/10</f>
        <v>2.44</v>
      </c>
      <c r="L8" s="600">
        <f>'[1]ECB'!$L$8/10</f>
        <v>5</v>
      </c>
      <c r="M8" s="601">
        <f>'[1]ECB'!$M$8/10</f>
        <v>2.5</v>
      </c>
      <c r="N8" s="599">
        <f>'[1]ECB'!$N$8/10</f>
        <v>2.5</v>
      </c>
      <c r="O8" s="600">
        <f>'[1]ECB'!$O$8/10</f>
        <v>5</v>
      </c>
      <c r="P8" s="602">
        <f>'[1]ECB'!$P$8/10</f>
        <v>10</v>
      </c>
      <c r="Q8" s="603">
        <f>'[1]ECB'!$Q$8/10</f>
        <v>2.817</v>
      </c>
      <c r="R8" s="604">
        <f>'[1]ECB'!$R$8/10</f>
        <v>2.618</v>
      </c>
      <c r="S8" s="605">
        <f t="shared" si="2"/>
        <v>5.4350000000000005</v>
      </c>
      <c r="T8" s="606">
        <f>'[1]ECB'!$T$8/10</f>
        <v>2.535</v>
      </c>
      <c r="U8" s="604">
        <f>'[1]ECB'!$U$8/10</f>
        <v>2.4899999999999998</v>
      </c>
      <c r="V8" s="605">
        <f t="shared" si="0"/>
        <v>5.025</v>
      </c>
      <c r="W8" s="605">
        <f aca="true" t="shared" si="3" ref="W8:W13">S8+V8</f>
        <v>10.46</v>
      </c>
    </row>
    <row r="9" spans="1:23" ht="23.25" customHeight="1">
      <c r="A9" s="472"/>
      <c r="B9" s="473" t="s">
        <v>117</v>
      </c>
      <c r="C9" s="567">
        <f>'[1]ECB'!$C$9/10</f>
        <v>2.93</v>
      </c>
      <c r="D9" s="595">
        <f>'[1]ECB'!$D$9/10</f>
        <v>2.93</v>
      </c>
      <c r="E9" s="596">
        <f>SUM(C9:D9)</f>
        <v>5.86</v>
      </c>
      <c r="F9" s="597">
        <f>'[1]ECB'!$F$9/10</f>
        <v>3</v>
      </c>
      <c r="G9" s="595">
        <f>'[1]ECB'!$G$9/10</f>
        <v>3.1399999999999997</v>
      </c>
      <c r="H9" s="567">
        <f>SUM(F9:G9)</f>
        <v>6.14</v>
      </c>
      <c r="I9" s="567">
        <f>H9+E9</f>
        <v>12</v>
      </c>
      <c r="J9" s="598">
        <f>'[1]ECB'!$J$9/10</f>
        <v>2.93</v>
      </c>
      <c r="K9" s="599">
        <f>'[1]ECB'!$K$9/10</f>
        <v>2.57</v>
      </c>
      <c r="L9" s="600">
        <f>'[1]ECB'!$L$9/10</f>
        <v>5.5</v>
      </c>
      <c r="M9" s="601">
        <f>'[1]ECB'!$M$9/10</f>
        <v>3</v>
      </c>
      <c r="N9" s="599">
        <f>'[1]ECB'!$N$9/10</f>
        <v>3</v>
      </c>
      <c r="O9" s="600">
        <f>'[1]ECB'!$O$9/10</f>
        <v>6</v>
      </c>
      <c r="P9" s="602">
        <f>'[1]ECB'!$P$9/10</f>
        <v>11.5</v>
      </c>
      <c r="Q9" s="603">
        <f>'[1]ECB'!$Q$9/10</f>
        <v>2.524</v>
      </c>
      <c r="R9" s="604">
        <f>'[1]ECB'!$R$9/10</f>
        <v>2.4539999999999997</v>
      </c>
      <c r="S9" s="605">
        <f t="shared" si="2"/>
        <v>4.978</v>
      </c>
      <c r="T9" s="607">
        <f>'[1]ECB'!$T$9/10</f>
        <v>2.43</v>
      </c>
      <c r="U9" s="604">
        <f>'[1]ECB'!$U$9/10</f>
        <v>2.976</v>
      </c>
      <c r="V9" s="605">
        <f t="shared" si="0"/>
        <v>5.406000000000001</v>
      </c>
      <c r="W9" s="605">
        <f t="shared" si="3"/>
        <v>10.384</v>
      </c>
    </row>
    <row r="10" spans="1:23" ht="23.25" customHeight="1">
      <c r="A10" s="69"/>
      <c r="B10" s="473" t="s">
        <v>118</v>
      </c>
      <c r="C10" s="567">
        <f>'[1]ECB'!$C$10/10</f>
        <v>1.41</v>
      </c>
      <c r="D10" s="595">
        <f>'[1]ECB'!$D$10/10</f>
        <v>1.3800000000000001</v>
      </c>
      <c r="E10" s="596">
        <f>SUM(C10:D10)</f>
        <v>2.79</v>
      </c>
      <c r="F10" s="597">
        <f>'[1]ECB'!$F$10/10</f>
        <v>1.5</v>
      </c>
      <c r="G10" s="595">
        <f>'[1]ECB'!$G$10/10</f>
        <v>1.21</v>
      </c>
      <c r="H10" s="567">
        <f>SUM(F10:G10)</f>
        <v>2.71</v>
      </c>
      <c r="I10" s="567">
        <f>H10+E10</f>
        <v>5.5</v>
      </c>
      <c r="J10" s="598">
        <f>'[1]ECB'!$J$10/10</f>
        <v>1.41</v>
      </c>
      <c r="K10" s="599">
        <f>'[1]ECB'!$K$10/10</f>
        <v>1.09</v>
      </c>
      <c r="L10" s="600">
        <f>'[1]ECB'!$L$10/10</f>
        <v>2.5</v>
      </c>
      <c r="M10" s="601">
        <f>'[1]ECB'!$M$10/10</f>
        <v>1</v>
      </c>
      <c r="N10" s="599">
        <f>'[1]ECB'!$N$10/10</f>
        <v>1.5</v>
      </c>
      <c r="O10" s="600">
        <f>'[1]ECB'!$O$10/10</f>
        <v>2.5</v>
      </c>
      <c r="P10" s="602">
        <f>'[1]ECB'!$P$10/10</f>
        <v>5</v>
      </c>
      <c r="Q10" s="603">
        <f>'[1]ECB'!$Q$10/10</f>
        <v>1.1320000000000001</v>
      </c>
      <c r="R10" s="604">
        <f>'[1]ECB'!$R$10/10</f>
        <v>1.232</v>
      </c>
      <c r="S10" s="605">
        <f t="shared" si="2"/>
        <v>2.364</v>
      </c>
      <c r="T10" s="608">
        <f>'[1]ECB'!$T$10/10</f>
        <v>1.258</v>
      </c>
      <c r="U10" s="604">
        <f>'[1]ECB'!$U$10/10</f>
        <v>1.4</v>
      </c>
      <c r="V10" s="605">
        <f t="shared" si="0"/>
        <v>2.658</v>
      </c>
      <c r="W10" s="605">
        <f t="shared" si="3"/>
        <v>5.022</v>
      </c>
    </row>
    <row r="11" spans="1:23" ht="23.25" customHeight="1">
      <c r="A11" s="424"/>
      <c r="B11" s="474" t="s">
        <v>119</v>
      </c>
      <c r="C11" s="567">
        <f>'[1]ECB'!$C$11/10</f>
        <v>2.7600000000000002</v>
      </c>
      <c r="D11" s="595">
        <f>'[1]ECB'!$D$11/10</f>
        <v>2.98</v>
      </c>
      <c r="E11" s="596">
        <f>SUM(C11:D11)</f>
        <v>5.74</v>
      </c>
      <c r="F11" s="597">
        <f>'[1]ECB'!$F$11/10</f>
        <v>3</v>
      </c>
      <c r="G11" s="595">
        <f>'[1]ECB'!$G$11/10</f>
        <v>3.2600000000000002</v>
      </c>
      <c r="H11" s="567">
        <f>SUM(F11:G11)</f>
        <v>6.26</v>
      </c>
      <c r="I11" s="567">
        <f>H11+E11</f>
        <v>12</v>
      </c>
      <c r="J11" s="598">
        <f>'[1]ECB'!$J$11/10</f>
        <v>2.7600000000000002</v>
      </c>
      <c r="K11" s="599">
        <f>'[1]ECB'!$K$11/10</f>
        <v>2.7399999999999998</v>
      </c>
      <c r="L11" s="600">
        <f>'[1]ECB'!$L$11/10</f>
        <v>5.5</v>
      </c>
      <c r="M11" s="601">
        <f>'[1]ECB'!$M$11/10</f>
        <v>3</v>
      </c>
      <c r="N11" s="599">
        <f>'[1]ECB'!$N$11/10</f>
        <v>3</v>
      </c>
      <c r="O11" s="600">
        <f>'[1]ECB'!$O$11/10</f>
        <v>6</v>
      </c>
      <c r="P11" s="602">
        <f>'[1]ECB'!$P$11/10</f>
        <v>11.5</v>
      </c>
      <c r="Q11" s="603">
        <f>'[1]ECB'!$Q$11/10</f>
        <v>2.218</v>
      </c>
      <c r="R11" s="604">
        <f>'[1]ECB'!$R$11/10</f>
        <v>2.1550000000000002</v>
      </c>
      <c r="S11" s="605">
        <f t="shared" si="2"/>
        <v>4.373</v>
      </c>
      <c r="T11" s="606">
        <f>'[1]ECB'!$T$11/10</f>
        <v>2.304</v>
      </c>
      <c r="U11" s="604">
        <f>'[1]ECB'!$U$11/10</f>
        <v>2.464</v>
      </c>
      <c r="V11" s="605">
        <f t="shared" si="0"/>
        <v>4.768</v>
      </c>
      <c r="W11" s="605">
        <f t="shared" si="3"/>
        <v>9.141</v>
      </c>
    </row>
    <row r="12" spans="1:23" ht="23.25" customHeight="1" thickBot="1">
      <c r="A12" s="475"/>
      <c r="B12" s="476" t="s">
        <v>120</v>
      </c>
      <c r="C12" s="582">
        <f>'[1]ECB'!$C$12/10</f>
        <v>2.7399999999999998</v>
      </c>
      <c r="D12" s="583">
        <f>'[1]ECB'!$D$12/10</f>
        <v>2.42</v>
      </c>
      <c r="E12" s="584">
        <f>SUM(C12:D12)</f>
        <v>5.16</v>
      </c>
      <c r="F12" s="585">
        <f>'[1]ECB'!$F$12/10</f>
        <v>3.5</v>
      </c>
      <c r="G12" s="583">
        <f>'[1]ECB'!$G$12/10</f>
        <v>4.34</v>
      </c>
      <c r="H12" s="582">
        <f>SUM(F12:G12)</f>
        <v>7.84</v>
      </c>
      <c r="I12" s="582">
        <f>H12+E12</f>
        <v>13</v>
      </c>
      <c r="J12" s="609">
        <f>'[1]ECB'!$J$12/10</f>
        <v>2.7399999999999998</v>
      </c>
      <c r="K12" s="610">
        <f>'[1]ECB'!$K$12/10</f>
        <v>2.7600000000000002</v>
      </c>
      <c r="L12" s="611">
        <f>'[1]ECB'!$L$12/10</f>
        <v>5.5</v>
      </c>
      <c r="M12" s="612">
        <f>'[1]ECB'!$M$12/10</f>
        <v>4</v>
      </c>
      <c r="N12" s="610">
        <f>'[1]ECB'!$N$12/10</f>
        <v>4.5</v>
      </c>
      <c r="O12" s="611">
        <f>'[1]ECB'!$O$12/10</f>
        <v>8.5</v>
      </c>
      <c r="P12" s="613">
        <f>'[1]ECB'!$P$12/10</f>
        <v>14</v>
      </c>
      <c r="Q12" s="614">
        <f>'[1]ECB'!$Q$12/10</f>
        <v>1.19</v>
      </c>
      <c r="R12" s="615">
        <f>'[1]ECB'!$R$12/10</f>
        <v>1.6239999999999999</v>
      </c>
      <c r="S12" s="616">
        <f t="shared" si="2"/>
        <v>2.814</v>
      </c>
      <c r="T12" s="617">
        <f>'[1]ECB'!$T$12/10</f>
        <v>1.968</v>
      </c>
      <c r="U12" s="615">
        <f>'[1]ECB'!$U$12/10</f>
        <v>1.7850000000000001</v>
      </c>
      <c r="V12" s="616">
        <f t="shared" si="0"/>
        <v>3.753</v>
      </c>
      <c r="W12" s="616">
        <f t="shared" si="3"/>
        <v>6.567</v>
      </c>
    </row>
    <row r="13" spans="1:23" ht="23.25" customHeight="1" thickBot="1" thickTop="1">
      <c r="A13" s="477" t="s">
        <v>71</v>
      </c>
      <c r="B13" s="478"/>
      <c r="C13" s="618">
        <f aca="true" t="shared" si="4" ref="C13:I13">SUM(C6:C7)</f>
        <v>24.83</v>
      </c>
      <c r="D13" s="619">
        <f t="shared" si="4"/>
        <v>25.130000000000003</v>
      </c>
      <c r="E13" s="620">
        <f t="shared" si="4"/>
        <v>50.019999999999996</v>
      </c>
      <c r="F13" s="621">
        <f t="shared" si="4"/>
        <v>28.5</v>
      </c>
      <c r="G13" s="622">
        <f t="shared" si="4"/>
        <v>28.04</v>
      </c>
      <c r="H13" s="623">
        <f t="shared" si="4"/>
        <v>56.540000000000006</v>
      </c>
      <c r="I13" s="623">
        <f t="shared" si="4"/>
        <v>106.5</v>
      </c>
      <c r="J13" s="624">
        <f>'[1]ECB'!$J$13/10</f>
        <v>24.830000000000002</v>
      </c>
      <c r="K13" s="625">
        <f>'[1]ECB'!$K$13/10</f>
        <v>25.169999999999998</v>
      </c>
      <c r="L13" s="626">
        <f>'[1]ECB'!$L$13/10</f>
        <v>50</v>
      </c>
      <c r="M13" s="627">
        <f>'[1]ECB'!$M$13/10</f>
        <v>30</v>
      </c>
      <c r="N13" s="625">
        <f>'[1]ECB'!$N$13/10</f>
        <v>28.5</v>
      </c>
      <c r="O13" s="626">
        <f>'[1]ECB'!$O$13/10</f>
        <v>58.5</v>
      </c>
      <c r="P13" s="628">
        <f>'[1]ECB'!$P$13/10</f>
        <v>108.5</v>
      </c>
      <c r="Q13" s="629">
        <f>'[1]ECB'!$Q$13/10</f>
        <v>22.341</v>
      </c>
      <c r="R13" s="630">
        <f>'[1]ECB'!$R$13/10</f>
        <v>21.201</v>
      </c>
      <c r="S13" s="631">
        <f t="shared" si="2"/>
        <v>43.542</v>
      </c>
      <c r="T13" s="632">
        <f>'[1]ECB'!$T$13/10</f>
        <v>23.358</v>
      </c>
      <c r="U13" s="630">
        <f>'[1]ECB'!$U$13/10</f>
        <v>22.089</v>
      </c>
      <c r="V13" s="631">
        <f t="shared" si="0"/>
        <v>45.447</v>
      </c>
      <c r="W13" s="631">
        <f t="shared" si="3"/>
        <v>88.989</v>
      </c>
    </row>
    <row r="14" spans="1:23" ht="42" customHeight="1" thickBot="1">
      <c r="A14" s="482"/>
      <c r="B14" s="482"/>
      <c r="C14" s="414"/>
      <c r="D14" s="414"/>
      <c r="E14" s="420"/>
      <c r="F14" s="414"/>
      <c r="G14" s="421"/>
      <c r="H14" s="414"/>
      <c r="I14" s="414"/>
      <c r="J14" s="414"/>
      <c r="K14" s="414"/>
      <c r="L14" s="414"/>
      <c r="M14" s="414"/>
      <c r="N14" s="414"/>
      <c r="O14" s="414"/>
      <c r="P14" s="414"/>
      <c r="Q14" s="422"/>
      <c r="R14" s="422"/>
      <c r="S14" s="422"/>
      <c r="T14" s="422"/>
      <c r="U14" s="422"/>
      <c r="V14" s="422"/>
      <c r="W14" s="422"/>
    </row>
    <row r="15" spans="1:23" ht="23.25" customHeight="1" thickBot="1">
      <c r="A15" s="992" t="s">
        <v>121</v>
      </c>
      <c r="B15" s="993"/>
      <c r="C15" s="440" t="s">
        <v>126</v>
      </c>
      <c r="D15" s="510" t="s">
        <v>127</v>
      </c>
      <c r="E15" s="437" t="s">
        <v>128</v>
      </c>
      <c r="F15" s="440" t="s">
        <v>129</v>
      </c>
      <c r="G15" s="510" t="s">
        <v>130</v>
      </c>
      <c r="H15" s="437" t="s">
        <v>131</v>
      </c>
      <c r="I15" s="437" t="s">
        <v>132</v>
      </c>
      <c r="J15" s="511" t="s">
        <v>75</v>
      </c>
      <c r="K15" s="442" t="s">
        <v>133</v>
      </c>
      <c r="L15" s="438" t="s">
        <v>134</v>
      </c>
      <c r="M15" s="443" t="s">
        <v>76</v>
      </c>
      <c r="N15" s="442" t="s">
        <v>77</v>
      </c>
      <c r="O15" s="438" t="s">
        <v>78</v>
      </c>
      <c r="P15" s="438" t="s">
        <v>79</v>
      </c>
      <c r="Q15" s="512" t="s">
        <v>75</v>
      </c>
      <c r="R15" s="445" t="s">
        <v>80</v>
      </c>
      <c r="S15" s="439" t="s">
        <v>81</v>
      </c>
      <c r="T15" s="446" t="s">
        <v>135</v>
      </c>
      <c r="U15" s="445" t="s">
        <v>136</v>
      </c>
      <c r="V15" s="439" t="s">
        <v>137</v>
      </c>
      <c r="W15" s="439" t="s">
        <v>138</v>
      </c>
    </row>
    <row r="16" spans="1:23" ht="23.25" customHeight="1" thickTop="1">
      <c r="A16" s="479" t="s">
        <v>44</v>
      </c>
      <c r="B16" s="429"/>
      <c r="C16" s="535">
        <f>'[1]ECB'!$C$16/10</f>
        <v>4.3</v>
      </c>
      <c r="D16" s="536">
        <f>'[1]ECB'!$D$16/10</f>
        <v>4.05</v>
      </c>
      <c r="E16" s="537">
        <v>8.3</v>
      </c>
      <c r="F16" s="538">
        <f>'[1]ECB'!$F$16/10</f>
        <v>4.5</v>
      </c>
      <c r="G16" s="536">
        <f>'[1]ECB'!$G$16/10</f>
        <v>4.15</v>
      </c>
      <c r="H16" s="539">
        <f>SUM(F16:G16)</f>
        <v>8.65</v>
      </c>
      <c r="I16" s="537">
        <f>E16+H16</f>
        <v>16.950000000000003</v>
      </c>
      <c r="J16" s="540">
        <f>'[1]ECB'!$J$16/10</f>
        <v>4.3</v>
      </c>
      <c r="K16" s="541">
        <f>'[1]ECB'!$K$16/10</f>
        <v>3.9</v>
      </c>
      <c r="L16" s="542">
        <f>'[1]ECB'!$L$16/10</f>
        <v>8.2</v>
      </c>
      <c r="M16" s="543">
        <f>'[1]ECB'!$M$16/10</f>
        <v>5</v>
      </c>
      <c r="N16" s="541">
        <f>'[1]ECB'!$N$16/10</f>
        <v>4</v>
      </c>
      <c r="O16" s="542">
        <f>'[1]ECB'!$O$16/10</f>
        <v>9</v>
      </c>
      <c r="P16" s="542">
        <f>'[1]ECB'!$P$16/10</f>
        <v>17.2</v>
      </c>
      <c r="Q16" s="531">
        <f>'[1]ECB'!$Q$16/10</f>
        <v>4.116</v>
      </c>
      <c r="R16" s="534">
        <f>'[1]ECB'!$R$16/10</f>
        <v>3.3920000000000003</v>
      </c>
      <c r="S16" s="532">
        <f>SUM(Q16:R16)</f>
        <v>7.508</v>
      </c>
      <c r="T16" s="533">
        <f>'[1]ECB'!$T$16/10</f>
        <v>3.8890000000000002</v>
      </c>
      <c r="U16" s="534">
        <f>'[1]ECB'!$U$16/10</f>
        <v>3.2</v>
      </c>
      <c r="V16" s="532">
        <f>SUM(T16:U16)</f>
        <v>7.089</v>
      </c>
      <c r="W16" s="532">
        <f>S16+V16</f>
        <v>14.597000000000001</v>
      </c>
    </row>
    <row r="17" spans="1:23" ht="23.25" customHeight="1">
      <c r="A17" s="480" t="s">
        <v>63</v>
      </c>
      <c r="B17" s="430"/>
      <c r="C17" s="385">
        <f>C16/C13</f>
        <v>0.17317760773258156</v>
      </c>
      <c r="D17" s="386">
        <f aca="true" t="shared" si="5" ref="D17:W17">D16/D13</f>
        <v>0.16116195781933942</v>
      </c>
      <c r="E17" s="387">
        <v>0.166</v>
      </c>
      <c r="F17" s="388">
        <f t="shared" si="5"/>
        <v>0.15789473684210525</v>
      </c>
      <c r="G17" s="386">
        <f t="shared" si="5"/>
        <v>0.14800285306704708</v>
      </c>
      <c r="H17" s="387">
        <f t="shared" si="5"/>
        <v>0.1529890343119915</v>
      </c>
      <c r="I17" s="387">
        <f t="shared" si="5"/>
        <v>0.15915492957746483</v>
      </c>
      <c r="J17" s="389">
        <f t="shared" si="5"/>
        <v>0.17317760773258153</v>
      </c>
      <c r="K17" s="28">
        <f t="shared" si="5"/>
        <v>0.15494636471990467</v>
      </c>
      <c r="L17" s="29">
        <f t="shared" si="5"/>
        <v>0.16399999999999998</v>
      </c>
      <c r="M17" s="30">
        <f t="shared" si="5"/>
        <v>0.16666666666666666</v>
      </c>
      <c r="N17" s="28">
        <f t="shared" si="5"/>
        <v>0.14035087719298245</v>
      </c>
      <c r="O17" s="29">
        <f t="shared" si="5"/>
        <v>0.15384615384615385</v>
      </c>
      <c r="P17" s="29">
        <f t="shared" si="5"/>
        <v>0.1585253456221198</v>
      </c>
      <c r="Q17" s="390">
        <f t="shared" si="5"/>
        <v>0.18423526252182085</v>
      </c>
      <c r="R17" s="391">
        <f t="shared" si="5"/>
        <v>0.15999245318617047</v>
      </c>
      <c r="S17" s="392">
        <f t="shared" si="5"/>
        <v>0.17243121583758209</v>
      </c>
      <c r="T17" s="393">
        <f t="shared" si="5"/>
        <v>0.16649541912835003</v>
      </c>
      <c r="U17" s="391">
        <f t="shared" si="5"/>
        <v>0.1448684865770293</v>
      </c>
      <c r="V17" s="392">
        <f t="shared" si="5"/>
        <v>0.15598389332629217</v>
      </c>
      <c r="W17" s="392">
        <f t="shared" si="5"/>
        <v>0.16403150951241166</v>
      </c>
    </row>
    <row r="18" spans="1:23" ht="23.25" customHeight="1">
      <c r="A18" s="480" t="s">
        <v>41</v>
      </c>
      <c r="B18" s="430"/>
      <c r="C18" s="557">
        <f>'[1]ECB'!$C$18/10</f>
        <v>1.73</v>
      </c>
      <c r="D18" s="558">
        <f>'[1]ECB'!$D$18/10</f>
        <v>2.0300000000000002</v>
      </c>
      <c r="E18" s="545">
        <f>SUM(C18:D18)</f>
        <v>3.7600000000000002</v>
      </c>
      <c r="F18" s="559">
        <f>'[1]ECB'!$F$18/10</f>
        <v>2.2</v>
      </c>
      <c r="G18" s="558">
        <f>'[1]ECB'!$G$18/10</f>
        <v>1.94</v>
      </c>
      <c r="H18" s="545">
        <f>SUM(F18:G18)</f>
        <v>4.140000000000001</v>
      </c>
      <c r="I18" s="545">
        <f>E18+H18</f>
        <v>7.9</v>
      </c>
      <c r="J18" s="546">
        <f>'[1]ECB'!$J$18/10</f>
        <v>1.73</v>
      </c>
      <c r="K18" s="547">
        <f>'[1]ECB'!$K$18/10</f>
        <v>2.07</v>
      </c>
      <c r="L18" s="548">
        <f>'[1]ECB'!$L$18/10</f>
        <v>3.8</v>
      </c>
      <c r="M18" s="546">
        <f>'[1]ECB'!$M$18/10</f>
        <v>2.15</v>
      </c>
      <c r="N18" s="547">
        <f>'[1]ECB'!$N$18/10</f>
        <v>2.35</v>
      </c>
      <c r="O18" s="548">
        <f>'[1]ECB'!$O$18/10</f>
        <v>4.5</v>
      </c>
      <c r="P18" s="548">
        <f>'[1]ECB'!$P$18/10</f>
        <v>8.3</v>
      </c>
      <c r="Q18" s="608"/>
      <c r="R18" s="633"/>
      <c r="S18" s="634">
        <f>'[1]ECB'!$S$18/10</f>
        <v>3.2</v>
      </c>
      <c r="T18" s="608"/>
      <c r="U18" s="633"/>
      <c r="V18" s="634">
        <f>'[1]ECB'!$V$18/10</f>
        <v>3.5</v>
      </c>
      <c r="W18" s="634">
        <f>S18+V18</f>
        <v>6.7</v>
      </c>
    </row>
    <row r="19" spans="1:23" ht="23.25" customHeight="1">
      <c r="A19" s="481" t="s">
        <v>43</v>
      </c>
      <c r="B19" s="431"/>
      <c r="C19" s="560">
        <f>'[1]ECB'!$C$19/10</f>
        <v>1.67</v>
      </c>
      <c r="D19" s="561">
        <f>'[1]ECB'!$D$19/10</f>
        <v>1.3900000000000001</v>
      </c>
      <c r="E19" s="549">
        <f>SUM(C19:D19)</f>
        <v>3.06</v>
      </c>
      <c r="F19" s="562">
        <f>'[1]ECB'!$F$19/10</f>
        <v>1.7</v>
      </c>
      <c r="G19" s="561">
        <f>'[1]ECB'!$G$19/10</f>
        <v>1.7399999999999998</v>
      </c>
      <c r="H19" s="549">
        <f>SUM(F19:G19)</f>
        <v>3.4399999999999995</v>
      </c>
      <c r="I19" s="549">
        <f>E19+H19</f>
        <v>6.5</v>
      </c>
      <c r="J19" s="550">
        <f>'[1]ECB'!$J$19/10</f>
        <v>1.67</v>
      </c>
      <c r="K19" s="551">
        <f>'[1]ECB'!$K$19/10</f>
        <v>1.81</v>
      </c>
      <c r="L19" s="552">
        <f>'[1]ECB'!$L$19/10</f>
        <v>3.4799999999999995</v>
      </c>
      <c r="M19" s="550">
        <f>'[1]ECB'!$M$19/10</f>
        <v>1.8</v>
      </c>
      <c r="N19" s="551">
        <f>'[1]ECB'!$N$19/10</f>
        <v>1.81</v>
      </c>
      <c r="O19" s="552">
        <f>'[1]ECB'!$O$19/10</f>
        <v>3.6100000000000003</v>
      </c>
      <c r="P19" s="552">
        <f>'[1]ECB'!$P$19/10</f>
        <v>7.090000000000001</v>
      </c>
      <c r="Q19" s="635"/>
      <c r="R19" s="636"/>
      <c r="S19" s="637"/>
      <c r="T19" s="635"/>
      <c r="U19" s="636"/>
      <c r="V19" s="637"/>
      <c r="W19" s="637">
        <f>'[1]ECB'!$W$19/10</f>
        <v>5.9</v>
      </c>
    </row>
    <row r="20" spans="1:23" ht="23.25" customHeight="1" thickBot="1">
      <c r="A20" s="477" t="s">
        <v>42</v>
      </c>
      <c r="B20" s="432"/>
      <c r="C20" s="563">
        <f>'[1]ECB'!$C$20/10</f>
        <v>1.3599999999999999</v>
      </c>
      <c r="D20" s="564">
        <f>'[1]ECB'!$D$20/10</f>
        <v>2.45</v>
      </c>
      <c r="E20" s="565">
        <f>SUM(C20:D20)</f>
        <v>3.81</v>
      </c>
      <c r="F20" s="566">
        <f>'[1]ECB'!$F$20/10</f>
        <v>3.2</v>
      </c>
      <c r="G20" s="564">
        <f>'[1]ECB'!$G$20/10</f>
        <v>2.9899999999999998</v>
      </c>
      <c r="H20" s="638">
        <f>SUM(F20:G20)</f>
        <v>6.1899999999999995</v>
      </c>
      <c r="I20" s="553">
        <f>E20+H20</f>
        <v>10</v>
      </c>
      <c r="J20" s="554">
        <f>'[1]ECB'!$J$20/10</f>
        <v>1.3599999999999999</v>
      </c>
      <c r="K20" s="555">
        <f>'[1]ECB'!$K$20/10</f>
        <v>3.1399999999999997</v>
      </c>
      <c r="L20" s="556">
        <f>'[1]ECB'!$L$20/10</f>
        <v>4.5</v>
      </c>
      <c r="M20" s="554">
        <f>'[1]ECB'!$M$20/10</f>
        <v>3.5</v>
      </c>
      <c r="N20" s="555">
        <f>'[1]ECB'!$N$20/10</f>
        <v>2</v>
      </c>
      <c r="O20" s="556">
        <f>'[1]ECB'!$O$20/10</f>
        <v>5.5</v>
      </c>
      <c r="P20" s="556">
        <f>'[1]ECB'!$P$20/10</f>
        <v>10</v>
      </c>
      <c r="Q20" s="639"/>
      <c r="R20" s="640"/>
      <c r="S20" s="641">
        <f>'[1]ECB'!$S$20/10</f>
        <v>1.8</v>
      </c>
      <c r="T20" s="642"/>
      <c r="U20" s="643"/>
      <c r="V20" s="641">
        <f>'[1]ECB'!$V$20/10</f>
        <v>5.3</v>
      </c>
      <c r="W20" s="641">
        <f>S20+V20</f>
        <v>7.1</v>
      </c>
    </row>
    <row r="21" spans="10:23" ht="42" customHeight="1" thickBot="1">
      <c r="J21" s="413"/>
      <c r="K21" s="413"/>
      <c r="L21" s="413"/>
      <c r="M21" s="413"/>
      <c r="N21" s="413"/>
      <c r="O21" s="413"/>
      <c r="P21" s="413"/>
      <c r="Q21" s="413"/>
      <c r="R21" s="413"/>
      <c r="S21" s="413"/>
      <c r="T21" s="413"/>
      <c r="U21" s="413"/>
      <c r="V21" s="413"/>
      <c r="W21" s="515" t="s">
        <v>139</v>
      </c>
    </row>
    <row r="22" spans="8:23" ht="23.25" customHeight="1">
      <c r="H22" s="22" t="s">
        <v>113</v>
      </c>
      <c r="I22" s="433"/>
      <c r="J22" s="962" t="s">
        <v>108</v>
      </c>
      <c r="K22" s="963"/>
      <c r="L22" s="963"/>
      <c r="M22" s="963"/>
      <c r="N22" s="963"/>
      <c r="O22" s="963"/>
      <c r="P22" s="964"/>
      <c r="Q22" s="970" t="s">
        <v>110</v>
      </c>
      <c r="R22" s="970"/>
      <c r="S22" s="970"/>
      <c r="T22" s="970"/>
      <c r="U22" s="970"/>
      <c r="V22" s="970"/>
      <c r="W22" s="971"/>
    </row>
    <row r="23" spans="8:23" ht="23.25" customHeight="1" thickBot="1">
      <c r="H23" s="994" t="s">
        <v>141</v>
      </c>
      <c r="I23" s="995"/>
      <c r="J23" s="965" t="s">
        <v>109</v>
      </c>
      <c r="K23" s="966"/>
      <c r="L23" s="963"/>
      <c r="M23" s="966"/>
      <c r="N23" s="966"/>
      <c r="O23" s="963"/>
      <c r="P23" s="964"/>
      <c r="Q23" s="972" t="s">
        <v>111</v>
      </c>
      <c r="R23" s="972"/>
      <c r="S23" s="973"/>
      <c r="T23" s="972"/>
      <c r="U23" s="972"/>
      <c r="V23" s="973"/>
      <c r="W23" s="971"/>
    </row>
    <row r="24" spans="8:23" ht="23.25" customHeight="1" thickBot="1">
      <c r="H24" s="996" t="s">
        <v>122</v>
      </c>
      <c r="I24" s="997"/>
      <c r="J24" s="514" t="s">
        <v>101</v>
      </c>
      <c r="K24" s="505" t="s">
        <v>102</v>
      </c>
      <c r="L24" s="438" t="s">
        <v>103</v>
      </c>
      <c r="M24" s="506" t="s">
        <v>104</v>
      </c>
      <c r="N24" s="505" t="s">
        <v>105</v>
      </c>
      <c r="O24" s="438" t="s">
        <v>106</v>
      </c>
      <c r="P24" s="438" t="s">
        <v>107</v>
      </c>
      <c r="Q24" s="507" t="s">
        <v>94</v>
      </c>
      <c r="R24" s="508" t="s">
        <v>95</v>
      </c>
      <c r="S24" s="439" t="s">
        <v>96</v>
      </c>
      <c r="T24" s="509" t="s">
        <v>97</v>
      </c>
      <c r="U24" s="508" t="s">
        <v>98</v>
      </c>
      <c r="V24" s="439" t="s">
        <v>99</v>
      </c>
      <c r="W24" s="439" t="s">
        <v>100</v>
      </c>
    </row>
    <row r="25" spans="8:23" ht="23.25" customHeight="1" thickTop="1">
      <c r="H25" s="483" t="s">
        <v>114</v>
      </c>
      <c r="I25" s="484"/>
      <c r="J25" s="149">
        <f aca="true" t="shared" si="6" ref="J25:P32">C6/J6</f>
        <v>1</v>
      </c>
      <c r="K25" s="150">
        <f t="shared" si="6"/>
        <v>0.9425202652910835</v>
      </c>
      <c r="L25" s="151">
        <f t="shared" si="6"/>
        <v>0.97</v>
      </c>
      <c r="M25" s="152">
        <f t="shared" si="6"/>
        <v>0.9090909090909091</v>
      </c>
      <c r="N25" s="150">
        <f t="shared" si="6"/>
        <v>0.9485714285714286</v>
      </c>
      <c r="O25" s="151">
        <f t="shared" si="6"/>
        <v>0.9272131147540984</v>
      </c>
      <c r="P25" s="151">
        <f t="shared" si="6"/>
        <v>0.9469026548672567</v>
      </c>
      <c r="Q25" s="153">
        <f aca="true" t="shared" si="7" ref="Q25:W32">C6/Q6</f>
        <v>0.9975922953451044</v>
      </c>
      <c r="R25" s="154">
        <f t="shared" si="7"/>
        <v>1.1503867602086706</v>
      </c>
      <c r="S25" s="155">
        <f t="shared" si="7"/>
        <v>1.073191489361702</v>
      </c>
      <c r="T25" s="153">
        <f t="shared" si="7"/>
        <v>1.166135427194278</v>
      </c>
      <c r="U25" s="154">
        <f t="shared" si="7"/>
        <v>1.21013304173501</v>
      </c>
      <c r="V25" s="155">
        <f t="shared" si="7"/>
        <v>1.1863909048957504</v>
      </c>
      <c r="W25" s="155">
        <f t="shared" si="7"/>
        <v>1.1263157894736842</v>
      </c>
    </row>
    <row r="26" spans="8:23" ht="23.25" customHeight="1" thickBot="1">
      <c r="H26" s="485" t="s">
        <v>115</v>
      </c>
      <c r="I26" s="486"/>
      <c r="J26" s="156">
        <f t="shared" si="6"/>
        <v>1</v>
      </c>
      <c r="K26" s="157">
        <f t="shared" si="6"/>
        <v>1.063793103448276</v>
      </c>
      <c r="L26" s="158">
        <f t="shared" si="6"/>
        <v>1.0333333333333334</v>
      </c>
      <c r="M26" s="159">
        <f t="shared" si="6"/>
        <v>1</v>
      </c>
      <c r="N26" s="157">
        <f t="shared" si="6"/>
        <v>1.0179310344827586</v>
      </c>
      <c r="O26" s="158">
        <f t="shared" si="6"/>
        <v>1.0092857142857143</v>
      </c>
      <c r="P26" s="158">
        <f t="shared" si="6"/>
        <v>1.0192307692307692</v>
      </c>
      <c r="Q26" s="160">
        <f t="shared" si="7"/>
        <v>1.2549337111628378</v>
      </c>
      <c r="R26" s="161">
        <f t="shared" si="7"/>
        <v>1.223842110482991</v>
      </c>
      <c r="S26" s="162">
        <f t="shared" si="7"/>
        <v>1.2422360248447206</v>
      </c>
      <c r="T26" s="160">
        <f t="shared" si="7"/>
        <v>1.2863268222963316</v>
      </c>
      <c r="U26" s="161">
        <f t="shared" si="7"/>
        <v>1.3279352226720647</v>
      </c>
      <c r="V26" s="162">
        <f t="shared" si="7"/>
        <v>1.3077279037482648</v>
      </c>
      <c r="W26" s="162">
        <f t="shared" si="7"/>
        <v>1.2771084337349397</v>
      </c>
    </row>
    <row r="27" spans="8:23" ht="23.25" customHeight="1" thickTop="1">
      <c r="H27" s="487"/>
      <c r="I27" s="488" t="s">
        <v>116</v>
      </c>
      <c r="J27" s="163">
        <f t="shared" si="6"/>
        <v>1</v>
      </c>
      <c r="K27" s="164">
        <f t="shared" si="6"/>
        <v>1.0778688524590163</v>
      </c>
      <c r="L27" s="165">
        <f t="shared" si="6"/>
        <v>1.0379999999999998</v>
      </c>
      <c r="M27" s="166">
        <f t="shared" si="6"/>
        <v>1</v>
      </c>
      <c r="N27" s="164">
        <f t="shared" si="6"/>
        <v>1.124</v>
      </c>
      <c r="O27" s="165">
        <f t="shared" si="6"/>
        <v>1.062</v>
      </c>
      <c r="P27" s="165">
        <f t="shared" si="6"/>
        <v>1.05</v>
      </c>
      <c r="Q27" s="167">
        <f t="shared" si="7"/>
        <v>0.908768193113241</v>
      </c>
      <c r="R27" s="168">
        <f t="shared" si="7"/>
        <v>1.004583651642475</v>
      </c>
      <c r="S27" s="169">
        <f t="shared" si="7"/>
        <v>0.9549218031278747</v>
      </c>
      <c r="T27" s="167">
        <f t="shared" si="7"/>
        <v>0.9861932938856015</v>
      </c>
      <c r="U27" s="168">
        <f t="shared" si="7"/>
        <v>1.1285140562248996</v>
      </c>
      <c r="V27" s="169">
        <f t="shared" si="7"/>
        <v>1.0567164179104478</v>
      </c>
      <c r="W27" s="169">
        <f t="shared" si="7"/>
        <v>1.0038240917782026</v>
      </c>
    </row>
    <row r="28" spans="8:23" ht="23.25" customHeight="1">
      <c r="H28" s="489"/>
      <c r="I28" s="490" t="s">
        <v>117</v>
      </c>
      <c r="J28" s="163">
        <f t="shared" si="6"/>
        <v>1</v>
      </c>
      <c r="K28" s="164">
        <f t="shared" si="6"/>
        <v>1.1400778210116733</v>
      </c>
      <c r="L28" s="165">
        <f t="shared" si="6"/>
        <v>1.0654545454545454</v>
      </c>
      <c r="M28" s="166">
        <f t="shared" si="6"/>
        <v>1</v>
      </c>
      <c r="N28" s="164">
        <f t="shared" si="6"/>
        <v>1.0466666666666666</v>
      </c>
      <c r="O28" s="165">
        <f t="shared" si="6"/>
        <v>1.0233333333333332</v>
      </c>
      <c r="P28" s="165">
        <f t="shared" si="6"/>
        <v>1.0434782608695652</v>
      </c>
      <c r="Q28" s="167">
        <f t="shared" si="7"/>
        <v>1.1608557844690968</v>
      </c>
      <c r="R28" s="168">
        <f t="shared" si="7"/>
        <v>1.1939690301548493</v>
      </c>
      <c r="S28" s="169">
        <f t="shared" si="7"/>
        <v>1.1771795901968662</v>
      </c>
      <c r="T28" s="170">
        <f t="shared" si="7"/>
        <v>1.2345679012345678</v>
      </c>
      <c r="U28" s="168">
        <f t="shared" si="7"/>
        <v>1.0551075268817203</v>
      </c>
      <c r="V28" s="169">
        <f t="shared" si="7"/>
        <v>1.1357750647428781</v>
      </c>
      <c r="W28" s="169">
        <f t="shared" si="7"/>
        <v>1.155624036979969</v>
      </c>
    </row>
    <row r="29" spans="8:23" ht="23.25" customHeight="1">
      <c r="H29" s="491"/>
      <c r="I29" s="490" t="s">
        <v>118</v>
      </c>
      <c r="J29" s="163">
        <f t="shared" si="6"/>
        <v>1</v>
      </c>
      <c r="K29" s="164">
        <f t="shared" si="6"/>
        <v>1.2660550458715596</v>
      </c>
      <c r="L29" s="165">
        <f t="shared" si="6"/>
        <v>1.116</v>
      </c>
      <c r="M29" s="166">
        <f t="shared" si="6"/>
        <v>1.5</v>
      </c>
      <c r="N29" s="164">
        <f t="shared" si="6"/>
        <v>0.8066666666666666</v>
      </c>
      <c r="O29" s="165">
        <f t="shared" si="6"/>
        <v>1.084</v>
      </c>
      <c r="P29" s="165">
        <f t="shared" si="6"/>
        <v>1.1</v>
      </c>
      <c r="Q29" s="167">
        <f t="shared" si="7"/>
        <v>1.2455830388692577</v>
      </c>
      <c r="R29" s="168">
        <f t="shared" si="7"/>
        <v>1.1201298701298703</v>
      </c>
      <c r="S29" s="169">
        <f t="shared" si="7"/>
        <v>1.1802030456852792</v>
      </c>
      <c r="T29" s="35">
        <f t="shared" si="7"/>
        <v>1.192368839427663</v>
      </c>
      <c r="U29" s="168">
        <f t="shared" si="7"/>
        <v>0.8642857142857143</v>
      </c>
      <c r="V29" s="169">
        <f t="shared" si="7"/>
        <v>1.019563581640331</v>
      </c>
      <c r="W29" s="169">
        <f t="shared" si="7"/>
        <v>1.0951812027080843</v>
      </c>
    </row>
    <row r="30" spans="8:23" ht="23.25" customHeight="1">
      <c r="H30" s="492"/>
      <c r="I30" s="493" t="s">
        <v>119</v>
      </c>
      <c r="J30" s="163">
        <f t="shared" si="6"/>
        <v>1</v>
      </c>
      <c r="K30" s="164">
        <f t="shared" si="6"/>
        <v>1.0875912408759125</v>
      </c>
      <c r="L30" s="165">
        <f t="shared" si="6"/>
        <v>1.0436363636363637</v>
      </c>
      <c r="M30" s="166">
        <f t="shared" si="6"/>
        <v>1</v>
      </c>
      <c r="N30" s="164">
        <f t="shared" si="6"/>
        <v>1.0866666666666667</v>
      </c>
      <c r="O30" s="165">
        <f t="shared" si="6"/>
        <v>1.0433333333333332</v>
      </c>
      <c r="P30" s="165">
        <f t="shared" si="6"/>
        <v>1.0434782608695652</v>
      </c>
      <c r="Q30" s="167">
        <f t="shared" si="7"/>
        <v>1.2443642921550948</v>
      </c>
      <c r="R30" s="168">
        <f t="shared" si="7"/>
        <v>1.3828306264501158</v>
      </c>
      <c r="S30" s="169">
        <f t="shared" si="7"/>
        <v>1.3126000457351932</v>
      </c>
      <c r="T30" s="167">
        <f t="shared" si="7"/>
        <v>1.3020833333333335</v>
      </c>
      <c r="U30" s="168">
        <f t="shared" si="7"/>
        <v>1.3230519480519483</v>
      </c>
      <c r="V30" s="169">
        <f t="shared" si="7"/>
        <v>1.3129194630872483</v>
      </c>
      <c r="W30" s="169">
        <f t="shared" si="7"/>
        <v>1.3127666557269446</v>
      </c>
    </row>
    <row r="31" spans="8:23" ht="23.25" customHeight="1" thickBot="1">
      <c r="H31" s="494"/>
      <c r="I31" s="495" t="s">
        <v>120</v>
      </c>
      <c r="J31" s="171">
        <f t="shared" si="6"/>
        <v>1</v>
      </c>
      <c r="K31" s="172">
        <f t="shared" si="6"/>
        <v>0.8768115942028984</v>
      </c>
      <c r="L31" s="173">
        <f t="shared" si="6"/>
        <v>0.9381818181818182</v>
      </c>
      <c r="M31" s="174">
        <f t="shared" si="6"/>
        <v>0.875</v>
      </c>
      <c r="N31" s="172">
        <f t="shared" si="6"/>
        <v>0.9644444444444444</v>
      </c>
      <c r="O31" s="173">
        <f t="shared" si="6"/>
        <v>0.9223529411764706</v>
      </c>
      <c r="P31" s="173">
        <f t="shared" si="6"/>
        <v>0.9285714285714286</v>
      </c>
      <c r="Q31" s="175">
        <f t="shared" si="7"/>
        <v>2.302521008403361</v>
      </c>
      <c r="R31" s="176">
        <f t="shared" si="7"/>
        <v>1.4901477832512315</v>
      </c>
      <c r="S31" s="177">
        <f t="shared" si="7"/>
        <v>1.8336886993603412</v>
      </c>
      <c r="T31" s="175">
        <f t="shared" si="7"/>
        <v>1.7784552845528456</v>
      </c>
      <c r="U31" s="176">
        <f t="shared" si="7"/>
        <v>2.4313725490196076</v>
      </c>
      <c r="V31" s="177">
        <f t="shared" si="7"/>
        <v>2.0889954702904343</v>
      </c>
      <c r="W31" s="177">
        <f t="shared" si="7"/>
        <v>1.979594944419065</v>
      </c>
    </row>
    <row r="32" spans="8:23" ht="23.25" customHeight="1" thickBot="1" thickTop="1">
      <c r="H32" s="496" t="s">
        <v>71</v>
      </c>
      <c r="I32" s="497"/>
      <c r="J32" s="178">
        <f t="shared" si="6"/>
        <v>0.9999999999999999</v>
      </c>
      <c r="K32" s="179">
        <f t="shared" si="6"/>
        <v>0.9984108065156935</v>
      </c>
      <c r="L32" s="180">
        <v>1</v>
      </c>
      <c r="M32" s="181">
        <f t="shared" si="6"/>
        <v>0.95</v>
      </c>
      <c r="N32" s="179">
        <f t="shared" si="6"/>
        <v>0.983859649122807</v>
      </c>
      <c r="O32" s="180">
        <f t="shared" si="6"/>
        <v>0.9664957264957266</v>
      </c>
      <c r="P32" s="180">
        <f t="shared" si="6"/>
        <v>0.9815668202764977</v>
      </c>
      <c r="Q32" s="182">
        <f t="shared" si="7"/>
        <v>1.1114095161362516</v>
      </c>
      <c r="R32" s="183">
        <f t="shared" si="7"/>
        <v>1.1853214471015519</v>
      </c>
      <c r="S32" s="184">
        <f t="shared" si="7"/>
        <v>1.1487758945386062</v>
      </c>
      <c r="T32" s="182">
        <f t="shared" si="7"/>
        <v>1.2201387105060364</v>
      </c>
      <c r="U32" s="183">
        <f t="shared" si="7"/>
        <v>1.2694101136312193</v>
      </c>
      <c r="V32" s="184">
        <f t="shared" si="7"/>
        <v>1.2440865183620482</v>
      </c>
      <c r="W32" s="184">
        <f t="shared" si="7"/>
        <v>1.1967771297576104</v>
      </c>
    </row>
    <row r="33" spans="8:23" ht="9.75" customHeight="1" thickBot="1">
      <c r="H33" s="502"/>
      <c r="I33" s="502"/>
      <c r="J33" s="185"/>
      <c r="K33" s="185"/>
      <c r="L33" s="185"/>
      <c r="M33" s="185"/>
      <c r="N33" s="185"/>
      <c r="O33" s="185"/>
      <c r="P33" s="185"/>
      <c r="Q33" s="423"/>
      <c r="R33" s="423"/>
      <c r="S33" s="423"/>
      <c r="T33" s="423"/>
      <c r="U33" s="423"/>
      <c r="V33" s="423"/>
      <c r="W33" s="423"/>
    </row>
    <row r="34" spans="8:23" ht="23.25" customHeight="1" thickBot="1">
      <c r="H34" s="998" t="s">
        <v>121</v>
      </c>
      <c r="I34" s="999"/>
      <c r="J34" s="513" t="s">
        <v>101</v>
      </c>
      <c r="K34" s="442" t="s">
        <v>102</v>
      </c>
      <c r="L34" s="438" t="s">
        <v>103</v>
      </c>
      <c r="M34" s="443" t="s">
        <v>104</v>
      </c>
      <c r="N34" s="442" t="s">
        <v>105</v>
      </c>
      <c r="O34" s="438" t="s">
        <v>106</v>
      </c>
      <c r="P34" s="438" t="s">
        <v>107</v>
      </c>
      <c r="Q34" s="512" t="s">
        <v>94</v>
      </c>
      <c r="R34" s="445" t="s">
        <v>95</v>
      </c>
      <c r="S34" s="439" t="s">
        <v>96</v>
      </c>
      <c r="T34" s="446" t="s">
        <v>97</v>
      </c>
      <c r="U34" s="445" t="s">
        <v>98</v>
      </c>
      <c r="V34" s="439" t="s">
        <v>99</v>
      </c>
      <c r="W34" s="439" t="s">
        <v>100</v>
      </c>
    </row>
    <row r="35" spans="8:23" ht="23.25" customHeight="1" thickTop="1">
      <c r="H35" s="498" t="s">
        <v>44</v>
      </c>
      <c r="I35" s="499"/>
      <c r="J35" s="402">
        <f aca="true" t="shared" si="8" ref="J35:O35">C16/J16</f>
        <v>1</v>
      </c>
      <c r="K35" s="403">
        <f t="shared" si="8"/>
        <v>1.0384615384615385</v>
      </c>
      <c r="L35" s="404">
        <f t="shared" si="8"/>
        <v>1.0121951219512197</v>
      </c>
      <c r="M35" s="405">
        <f t="shared" si="8"/>
        <v>0.9</v>
      </c>
      <c r="N35" s="403">
        <f t="shared" si="8"/>
        <v>1.0375</v>
      </c>
      <c r="O35" s="404">
        <f t="shared" si="8"/>
        <v>0.9611111111111111</v>
      </c>
      <c r="P35" s="404">
        <v>0.985</v>
      </c>
      <c r="Q35" s="31">
        <f aca="true" t="shared" si="9" ref="Q35:W35">C16/Q16</f>
        <v>1.0447035957240038</v>
      </c>
      <c r="R35" s="32">
        <f t="shared" si="9"/>
        <v>1.1939858490566035</v>
      </c>
      <c r="S35" s="33">
        <f t="shared" si="9"/>
        <v>1.1054874800213106</v>
      </c>
      <c r="T35" s="34">
        <f t="shared" si="9"/>
        <v>1.1571097968629467</v>
      </c>
      <c r="U35" s="32">
        <f t="shared" si="9"/>
        <v>1.296875</v>
      </c>
      <c r="V35" s="33">
        <f t="shared" si="9"/>
        <v>1.2202003103399632</v>
      </c>
      <c r="W35" s="33">
        <f t="shared" si="9"/>
        <v>1.1611975063369187</v>
      </c>
    </row>
    <row r="36" spans="8:23" ht="23.25" customHeight="1">
      <c r="H36" s="517" t="s">
        <v>123</v>
      </c>
      <c r="I36" s="516"/>
      <c r="J36" s="406">
        <f aca="true" t="shared" si="10" ref="J36:P38">C18/J18</f>
        <v>1</v>
      </c>
      <c r="K36" s="394">
        <f t="shared" si="10"/>
        <v>0.9806763285024157</v>
      </c>
      <c r="L36" s="395">
        <f t="shared" si="10"/>
        <v>0.9894736842105264</v>
      </c>
      <c r="M36" s="396">
        <f t="shared" si="10"/>
        <v>1.0232558139534884</v>
      </c>
      <c r="N36" s="394">
        <f t="shared" si="10"/>
        <v>0.825531914893617</v>
      </c>
      <c r="O36" s="395">
        <f t="shared" si="10"/>
        <v>0.9200000000000002</v>
      </c>
      <c r="P36" s="395">
        <f t="shared" si="10"/>
        <v>0.9518072289156626</v>
      </c>
      <c r="Q36" s="35"/>
      <c r="R36" s="36"/>
      <c r="S36" s="37">
        <f>E18/S18</f>
        <v>1.175</v>
      </c>
      <c r="T36" s="35"/>
      <c r="U36" s="36"/>
      <c r="V36" s="37">
        <f>H18/V18</f>
        <v>1.182857142857143</v>
      </c>
      <c r="W36" s="37">
        <f>I18/W18</f>
        <v>1.1791044776119404</v>
      </c>
    </row>
    <row r="37" spans="8:23" ht="23.25" customHeight="1">
      <c r="H37" s="500" t="s">
        <v>124</v>
      </c>
      <c r="I37" s="501"/>
      <c r="J37" s="407">
        <f t="shared" si="10"/>
        <v>1</v>
      </c>
      <c r="K37" s="408">
        <f t="shared" si="10"/>
        <v>0.7679558011049724</v>
      </c>
      <c r="L37" s="409">
        <f t="shared" si="10"/>
        <v>0.8793103448275863</v>
      </c>
      <c r="M37" s="410">
        <f t="shared" si="10"/>
        <v>0.9444444444444444</v>
      </c>
      <c r="N37" s="408">
        <f t="shared" si="10"/>
        <v>0.9613259668508286</v>
      </c>
      <c r="O37" s="409">
        <f t="shared" si="10"/>
        <v>0.9529085872576175</v>
      </c>
      <c r="P37" s="409">
        <f t="shared" si="10"/>
        <v>0.9167842031029618</v>
      </c>
      <c r="Q37" s="38"/>
      <c r="R37" s="39"/>
      <c r="S37" s="40"/>
      <c r="T37" s="38"/>
      <c r="U37" s="39"/>
      <c r="V37" s="40"/>
      <c r="W37" s="40">
        <f>I19/W19</f>
        <v>1.1016949152542372</v>
      </c>
    </row>
    <row r="38" spans="8:23" ht="23.25" customHeight="1" thickBot="1">
      <c r="H38" s="496" t="s">
        <v>125</v>
      </c>
      <c r="I38" s="497"/>
      <c r="J38" s="189">
        <f t="shared" si="10"/>
        <v>1</v>
      </c>
      <c r="K38" s="190">
        <f t="shared" si="10"/>
        <v>0.7802547770700639</v>
      </c>
      <c r="L38" s="191">
        <f t="shared" si="10"/>
        <v>0.8466666666666667</v>
      </c>
      <c r="M38" s="192">
        <f t="shared" si="10"/>
        <v>0.9142857142857144</v>
      </c>
      <c r="N38" s="190">
        <f t="shared" si="10"/>
        <v>1.4949999999999999</v>
      </c>
      <c r="O38" s="191">
        <f t="shared" si="10"/>
        <v>1.1254545454545453</v>
      </c>
      <c r="P38" s="411">
        <f t="shared" si="10"/>
        <v>1</v>
      </c>
      <c r="Q38" s="187"/>
      <c r="R38" s="188"/>
      <c r="S38" s="186">
        <f>E20/S20</f>
        <v>2.1166666666666667</v>
      </c>
      <c r="T38" s="187"/>
      <c r="U38" s="188"/>
      <c r="V38" s="186">
        <f>H20/V20</f>
        <v>1.1679245283018866</v>
      </c>
      <c r="W38" s="186">
        <f>I20/W20</f>
        <v>1.4084507042253522</v>
      </c>
    </row>
  </sheetData>
  <mergeCells count="17">
    <mergeCell ref="A5:B5"/>
    <mergeCell ref="A15:B15"/>
    <mergeCell ref="J22:P22"/>
    <mergeCell ref="J23:P23"/>
    <mergeCell ref="H23:I23"/>
    <mergeCell ref="Q22:W22"/>
    <mergeCell ref="Q23:W23"/>
    <mergeCell ref="H24:I24"/>
    <mergeCell ref="H34:I34"/>
    <mergeCell ref="Q4:W4"/>
    <mergeCell ref="C2:I2"/>
    <mergeCell ref="J2:P2"/>
    <mergeCell ref="Q2:W2"/>
    <mergeCell ref="A3:B3"/>
    <mergeCell ref="C3:I3"/>
    <mergeCell ref="J3:P3"/>
    <mergeCell ref="Q3:W3"/>
  </mergeCells>
  <printOptions/>
  <pageMargins left="0.1968503937007874" right="0.1968503937007874" top="0.5905511811023623" bottom="0.1968503937007874" header="0.5118110236220472" footer="0.35433070866141736"/>
  <pageSetup horizontalDpi="600" verticalDpi="600" orientation="landscape" paperSize="9" scale="62" r:id="rId2"/>
  <headerFooter alignWithMargins="0">
    <oddFooter>&amp;C&amp;P/&amp;N&amp;R&amp;F&amp;A</oddFooter>
  </headerFooter>
  <drawing r:id="rId1"/>
</worksheet>
</file>

<file path=xl/worksheets/sheet5.xml><?xml version="1.0" encoding="utf-8"?>
<worksheet xmlns="http://schemas.openxmlformats.org/spreadsheetml/2006/main" xmlns:r="http://schemas.openxmlformats.org/officeDocument/2006/relationships">
  <dimension ref="A1:AB38"/>
  <sheetViews>
    <sheetView zoomScale="75" zoomScaleNormal="75" workbookViewId="0" topLeftCell="A1">
      <pane xSplit="2" ySplit="5" topLeftCell="C6" activePane="bottomRight" state="frozen"/>
      <selection pane="topLeft" activeCell="B32" sqref="B32"/>
      <selection pane="topRight" activeCell="B32" sqref="B32"/>
      <selection pane="bottomLeft" activeCell="B32" sqref="B32"/>
      <selection pane="bottomRight" activeCell="D21" sqref="D21"/>
    </sheetView>
  </sheetViews>
  <sheetFormatPr defaultColWidth="9.00390625" defaultRowHeight="13.5"/>
  <cols>
    <col min="1" max="23" width="10.125" style="415" customWidth="1"/>
    <col min="24" max="16384" width="9.00390625" style="415" customWidth="1"/>
  </cols>
  <sheetData>
    <row r="1" spans="1:23" ht="14.25" thickBot="1">
      <c r="A1" s="414"/>
      <c r="B1" s="414"/>
      <c r="C1" s="414"/>
      <c r="D1" s="414"/>
      <c r="E1" s="414"/>
      <c r="F1" s="414"/>
      <c r="G1" s="414"/>
      <c r="H1" s="414"/>
      <c r="I1" s="414"/>
      <c r="J1" s="414"/>
      <c r="K1" s="414"/>
      <c r="L1" s="414"/>
      <c r="M1" s="414"/>
      <c r="N1" s="414"/>
      <c r="O1" s="414"/>
      <c r="P1" s="414"/>
      <c r="Q1" s="414"/>
      <c r="R1" s="414"/>
      <c r="S1" s="414"/>
      <c r="T1" s="414"/>
      <c r="U1" s="414"/>
      <c r="V1" s="414"/>
      <c r="W1" s="2" t="s">
        <v>112</v>
      </c>
    </row>
    <row r="2" spans="1:23" ht="15.75">
      <c r="A2" s="416"/>
      <c r="B2" s="417"/>
      <c r="C2" s="974" t="s">
        <v>69</v>
      </c>
      <c r="D2" s="975"/>
      <c r="E2" s="975"/>
      <c r="F2" s="975"/>
      <c r="G2" s="975"/>
      <c r="H2" s="975"/>
      <c r="I2" s="976"/>
      <c r="J2" s="977" t="s">
        <v>69</v>
      </c>
      <c r="K2" s="978"/>
      <c r="L2" s="978"/>
      <c r="M2" s="978"/>
      <c r="N2" s="978"/>
      <c r="O2" s="978"/>
      <c r="P2" s="979"/>
      <c r="Q2" s="980" t="s">
        <v>73</v>
      </c>
      <c r="R2" s="981"/>
      <c r="S2" s="981"/>
      <c r="T2" s="981"/>
      <c r="U2" s="981"/>
      <c r="V2" s="981"/>
      <c r="W2" s="982"/>
    </row>
    <row r="3" spans="1:23" ht="15.75">
      <c r="A3" s="994" t="s">
        <v>2</v>
      </c>
      <c r="B3" s="1000"/>
      <c r="C3" s="983" t="s">
        <v>70</v>
      </c>
      <c r="D3" s="984"/>
      <c r="E3" s="984"/>
      <c r="F3" s="984"/>
      <c r="G3" s="984"/>
      <c r="H3" s="984"/>
      <c r="I3" s="985"/>
      <c r="J3" s="986" t="s">
        <v>72</v>
      </c>
      <c r="K3" s="987"/>
      <c r="L3" s="987"/>
      <c r="M3" s="987"/>
      <c r="N3" s="987"/>
      <c r="O3" s="987"/>
      <c r="P3" s="988"/>
      <c r="Q3" s="989" t="s">
        <v>74</v>
      </c>
      <c r="R3" s="973"/>
      <c r="S3" s="973"/>
      <c r="T3" s="973"/>
      <c r="U3" s="973"/>
      <c r="V3" s="973"/>
      <c r="W3" s="971"/>
    </row>
    <row r="4" spans="1:23" ht="9.75" customHeight="1" thickBot="1">
      <c r="A4" s="418"/>
      <c r="B4" s="419"/>
      <c r="C4" s="20"/>
      <c r="D4" s="21"/>
      <c r="E4" s="19"/>
      <c r="F4" s="21"/>
      <c r="G4" s="21"/>
      <c r="H4" s="19"/>
      <c r="I4" s="53"/>
      <c r="J4" s="399"/>
      <c r="K4" s="400"/>
      <c r="L4" s="293"/>
      <c r="M4" s="400"/>
      <c r="N4" s="400"/>
      <c r="O4" s="293"/>
      <c r="P4" s="401"/>
      <c r="Q4" s="967"/>
      <c r="R4" s="957"/>
      <c r="S4" s="968"/>
      <c r="T4" s="957"/>
      <c r="U4" s="957"/>
      <c r="V4" s="968"/>
      <c r="W4" s="969"/>
    </row>
    <row r="5" spans="1:23" ht="14.25" thickBot="1">
      <c r="A5" s="990" t="s">
        <v>113</v>
      </c>
      <c r="B5" s="991"/>
      <c r="C5" s="436" t="s">
        <v>126</v>
      </c>
      <c r="D5" s="503" t="s">
        <v>127</v>
      </c>
      <c r="E5" s="437" t="s">
        <v>128</v>
      </c>
      <c r="F5" s="436" t="s">
        <v>129</v>
      </c>
      <c r="G5" s="503" t="s">
        <v>130</v>
      </c>
      <c r="H5" s="437" t="s">
        <v>131</v>
      </c>
      <c r="I5" s="437" t="s">
        <v>132</v>
      </c>
      <c r="J5" s="504" t="s">
        <v>75</v>
      </c>
      <c r="K5" s="505" t="s">
        <v>133</v>
      </c>
      <c r="L5" s="438" t="s">
        <v>134</v>
      </c>
      <c r="M5" s="506" t="s">
        <v>76</v>
      </c>
      <c r="N5" s="505" t="s">
        <v>77</v>
      </c>
      <c r="O5" s="438" t="s">
        <v>78</v>
      </c>
      <c r="P5" s="438" t="s">
        <v>79</v>
      </c>
      <c r="Q5" s="507" t="s">
        <v>75</v>
      </c>
      <c r="R5" s="508" t="s">
        <v>80</v>
      </c>
      <c r="S5" s="439" t="s">
        <v>81</v>
      </c>
      <c r="T5" s="509" t="s">
        <v>135</v>
      </c>
      <c r="U5" s="508" t="s">
        <v>136</v>
      </c>
      <c r="V5" s="439" t="s">
        <v>137</v>
      </c>
      <c r="W5" s="439" t="s">
        <v>138</v>
      </c>
    </row>
    <row r="6" spans="1:23" ht="23.25" customHeight="1" thickTop="1">
      <c r="A6" s="466" t="s">
        <v>114</v>
      </c>
      <c r="B6" s="467"/>
      <c r="C6" s="567">
        <f>'[1]AEC'!$C$6/10</f>
        <v>6.2</v>
      </c>
      <c r="D6" s="568">
        <f>'[1]AEC'!$D$6/10</f>
        <v>6.39</v>
      </c>
      <c r="E6" s="569">
        <f>SUM(C6:D6)</f>
        <v>12.59</v>
      </c>
      <c r="F6" s="570">
        <f>'[1]AEC'!$F$6/10</f>
        <v>7</v>
      </c>
      <c r="G6" s="568">
        <f>'[1]AEC'!$G$6/10</f>
        <v>6.409999999999999</v>
      </c>
      <c r="H6" s="571">
        <f>SUM(F6:G6)</f>
        <v>13.41</v>
      </c>
      <c r="I6" s="567">
        <f>H6+E6</f>
        <v>26</v>
      </c>
      <c r="J6" s="572">
        <f>'[1]AEC'!$J$6/10</f>
        <v>6.2</v>
      </c>
      <c r="K6" s="573">
        <f>'[1]AEC'!$K$6/10</f>
        <v>6.8</v>
      </c>
      <c r="L6" s="574">
        <f>'[1]AEC'!$L$6/10</f>
        <v>13</v>
      </c>
      <c r="M6" s="575">
        <f>'[1]AEC'!$M$6/10</f>
        <v>7</v>
      </c>
      <c r="N6" s="573">
        <f>'[1]AEC'!$N$6/10</f>
        <v>6.5</v>
      </c>
      <c r="O6" s="574">
        <f>'[1]AEC'!$O$6/10</f>
        <v>13.5</v>
      </c>
      <c r="P6" s="576">
        <f>'[1]AEC'!$P$6/10</f>
        <v>26.5</v>
      </c>
      <c r="Q6" s="577">
        <f>'[1]AEC'!$Q$6/10</f>
        <v>5.9350000000000005</v>
      </c>
      <c r="R6" s="578">
        <f>'[1]AEC'!$R$6/10</f>
        <v>5.715999999999999</v>
      </c>
      <c r="S6" s="579">
        <f aca="true" t="shared" si="0" ref="S6:S13">SUM(Q6:R6)</f>
        <v>11.651</v>
      </c>
      <c r="T6" s="580">
        <f>'[1]AEC'!$T$6/10</f>
        <v>6.4719999999999995</v>
      </c>
      <c r="U6" s="578">
        <f>'[1]AEC'!$U$6/10</f>
        <v>6.726000000000001</v>
      </c>
      <c r="V6" s="579">
        <f aca="true" t="shared" si="1" ref="V6:V13">SUM(T6:U6)</f>
        <v>13.198</v>
      </c>
      <c r="W6" s="579">
        <f aca="true" t="shared" si="2" ref="W6:W13">S6+V6</f>
        <v>24.849</v>
      </c>
    </row>
    <row r="7" spans="1:23" ht="23.25" customHeight="1" thickBot="1">
      <c r="A7" s="468" t="s">
        <v>115</v>
      </c>
      <c r="B7" s="469"/>
      <c r="C7" s="582">
        <f aca="true" t="shared" si="3" ref="C7:I7">SUM(C8:C12)</f>
        <v>8.71</v>
      </c>
      <c r="D7" s="583">
        <f t="shared" si="3"/>
        <v>8.91</v>
      </c>
      <c r="E7" s="584">
        <f t="shared" si="3"/>
        <v>17.620000000000005</v>
      </c>
      <c r="F7" s="585">
        <f t="shared" si="3"/>
        <v>9</v>
      </c>
      <c r="G7" s="583">
        <f t="shared" si="3"/>
        <v>9.379999999999999</v>
      </c>
      <c r="H7" s="582">
        <f t="shared" si="3"/>
        <v>18.38</v>
      </c>
      <c r="I7" s="582">
        <f t="shared" si="3"/>
        <v>36</v>
      </c>
      <c r="J7" s="586">
        <f>'[1]AEC'!$J$7/10</f>
        <v>8.709999999999999</v>
      </c>
      <c r="K7" s="587">
        <f>'[1]AEC'!$K$7/10</f>
        <v>8.290000000000001</v>
      </c>
      <c r="L7" s="588">
        <f>'[1]AEC'!$L$7/10</f>
        <v>17</v>
      </c>
      <c r="M7" s="589">
        <f>'[1]AEC'!$M$7/10</f>
        <v>9</v>
      </c>
      <c r="N7" s="587">
        <f>'[1]AEC'!$N$7/10</f>
        <v>9.5</v>
      </c>
      <c r="O7" s="588">
        <f>'[1]AEC'!$O$7/10</f>
        <v>18.5</v>
      </c>
      <c r="P7" s="590">
        <f>'[1]AEC'!$P$7/10</f>
        <v>35.5</v>
      </c>
      <c r="Q7" s="591">
        <f>'[1]AEC'!$Q$7/10</f>
        <v>8.658</v>
      </c>
      <c r="R7" s="592">
        <f>'[1]AEC'!$R$7/10</f>
        <v>7.915000000000001</v>
      </c>
      <c r="S7" s="593">
        <v>16.5</v>
      </c>
      <c r="T7" s="594">
        <f>'[1]AEC'!$T$7/10</f>
        <v>8.52</v>
      </c>
      <c r="U7" s="592">
        <f>'[1]AEC'!$U$7/10</f>
        <v>8.882</v>
      </c>
      <c r="V7" s="593">
        <f t="shared" si="1"/>
        <v>17.402</v>
      </c>
      <c r="W7" s="593">
        <f t="shared" si="2"/>
        <v>33.902</v>
      </c>
    </row>
    <row r="8" spans="1:23" ht="23.25" customHeight="1" thickTop="1">
      <c r="A8" s="470"/>
      <c r="B8" s="471" t="s">
        <v>116</v>
      </c>
      <c r="C8" s="567">
        <f>'[1]AEC'!$C$8/10</f>
        <v>4.970000000000001</v>
      </c>
      <c r="D8" s="595">
        <f>'[1]AEC'!$D$8/10</f>
        <v>5.11</v>
      </c>
      <c r="E8" s="596">
        <f>SUM(C8:D8)</f>
        <v>10.080000000000002</v>
      </c>
      <c r="F8" s="597">
        <f>'[1]AEC'!$F$8/10</f>
        <v>5.5</v>
      </c>
      <c r="G8" s="595">
        <f>'[1]AEC'!$G$8/10</f>
        <v>5.42</v>
      </c>
      <c r="H8" s="567">
        <f>SUM(F8:G8)</f>
        <v>10.92</v>
      </c>
      <c r="I8" s="567">
        <f>H8+E8</f>
        <v>21</v>
      </c>
      <c r="J8" s="598">
        <f>'[1]AEC'!$J$8/10</f>
        <v>4.970000000000001</v>
      </c>
      <c r="K8" s="599">
        <f>'[1]AEC'!$K$8/10</f>
        <v>5.029999999999999</v>
      </c>
      <c r="L8" s="600">
        <f>'[1]AEC'!$L$8/10</f>
        <v>10</v>
      </c>
      <c r="M8" s="601">
        <f>'[1]AEC'!$M$8/10</f>
        <v>5.5</v>
      </c>
      <c r="N8" s="599">
        <f>'[1]AEC'!$N$8/10</f>
        <v>5.5</v>
      </c>
      <c r="O8" s="600">
        <f>'[1]AEC'!$O$8/10</f>
        <v>11</v>
      </c>
      <c r="P8" s="602">
        <f>'[1]AEC'!$P$8/10</f>
        <v>21</v>
      </c>
      <c r="Q8" s="603">
        <f>'[1]AEC'!$Q$8/10</f>
        <v>5.470000000000001</v>
      </c>
      <c r="R8" s="604">
        <f>'[1]AEC'!$R$8/10</f>
        <v>5.168</v>
      </c>
      <c r="S8" s="605">
        <f t="shared" si="0"/>
        <v>10.638000000000002</v>
      </c>
      <c r="T8" s="606">
        <f>'[1]AEC'!$T$8/10</f>
        <v>4.976</v>
      </c>
      <c r="U8" s="604">
        <f>'[1]AEC'!$U$8/10</f>
        <v>5.284000000000001</v>
      </c>
      <c r="V8" s="605">
        <f t="shared" si="1"/>
        <v>10.260000000000002</v>
      </c>
      <c r="W8" s="605">
        <f t="shared" si="2"/>
        <v>20.898000000000003</v>
      </c>
    </row>
    <row r="9" spans="1:23" ht="23.25" customHeight="1">
      <c r="A9" s="472"/>
      <c r="B9" s="473" t="s">
        <v>117</v>
      </c>
      <c r="C9" s="567">
        <f>'[1]AEC'!$C$9/10</f>
        <v>1.08</v>
      </c>
      <c r="D9" s="595">
        <f>'[1]AEC'!$D$9/10</f>
        <v>1.04</v>
      </c>
      <c r="E9" s="596">
        <f>SUM(C9:D9)</f>
        <v>2.12</v>
      </c>
      <c r="F9" s="597">
        <f>'[1]AEC'!$F$9/10</f>
        <v>1</v>
      </c>
      <c r="G9" s="595">
        <f>'[1]AEC'!$G$9/10</f>
        <v>0.8800000000000001</v>
      </c>
      <c r="H9" s="567">
        <f>SUM(F9:G9)</f>
        <v>1.8800000000000001</v>
      </c>
      <c r="I9" s="567">
        <f>H9+E9</f>
        <v>4</v>
      </c>
      <c r="J9" s="598">
        <f>'[1]AEC'!$J$9/10</f>
        <v>1.08</v>
      </c>
      <c r="K9" s="599">
        <f>'[1]AEC'!$K$9/10</f>
        <v>0.9199999999999999</v>
      </c>
      <c r="L9" s="600">
        <f>'[1]AEC'!$L$9/10</f>
        <v>2</v>
      </c>
      <c r="M9" s="601">
        <f>'[1]AEC'!$M$9/10</f>
        <v>1</v>
      </c>
      <c r="N9" s="599">
        <f>'[1]AEC'!$N$9/10</f>
        <v>1</v>
      </c>
      <c r="O9" s="600">
        <f>'[1]AEC'!$O$9/10</f>
        <v>2</v>
      </c>
      <c r="P9" s="602">
        <f>'[1]AEC'!$P$9/10</f>
        <v>4</v>
      </c>
      <c r="Q9" s="603">
        <f>'[1]AEC'!$Q$9/10</f>
        <v>0.9890000000000001</v>
      </c>
      <c r="R9" s="604">
        <f>'[1]AEC'!$R$9/10</f>
        <v>0.8720000000000001</v>
      </c>
      <c r="S9" s="605">
        <f t="shared" si="0"/>
        <v>1.8610000000000002</v>
      </c>
      <c r="T9" s="607">
        <f>'[1]AEC'!$T$9/10</f>
        <v>1.058</v>
      </c>
      <c r="U9" s="604">
        <f>'[1]AEC'!$U$9/10</f>
        <v>1.091</v>
      </c>
      <c r="V9" s="605">
        <f t="shared" si="1"/>
        <v>2.149</v>
      </c>
      <c r="W9" s="605">
        <f t="shared" si="2"/>
        <v>4.01</v>
      </c>
    </row>
    <row r="10" spans="1:23" ht="23.25" customHeight="1">
      <c r="A10" s="69"/>
      <c r="B10" s="473" t="s">
        <v>118</v>
      </c>
      <c r="C10" s="567">
        <f>'[1]AEC'!$C$10/10</f>
        <v>2.66</v>
      </c>
      <c r="D10" s="595">
        <f>'[1]AEC'!$D$10/10</f>
        <v>2.62</v>
      </c>
      <c r="E10" s="596">
        <f>SUM(C10:D10)</f>
        <v>5.28</v>
      </c>
      <c r="F10" s="597">
        <f>'[1]AEC'!$F$10/10</f>
        <v>2.5</v>
      </c>
      <c r="G10" s="595">
        <f>'[1]AEC'!$G$10/10</f>
        <v>2.7199999999999998</v>
      </c>
      <c r="H10" s="567">
        <f>SUM(F10:G10)</f>
        <v>5.22</v>
      </c>
      <c r="I10" s="567">
        <f>H10+E10</f>
        <v>10.5</v>
      </c>
      <c r="J10" s="598">
        <f>'[1]AEC'!$J$10/10</f>
        <v>2.66</v>
      </c>
      <c r="K10" s="599">
        <f>'[1]AEC'!$K$10/10</f>
        <v>2.34</v>
      </c>
      <c r="L10" s="600">
        <f>'[1]AEC'!$L$10/10</f>
        <v>5</v>
      </c>
      <c r="M10" s="601">
        <f>'[1]AEC'!$M$10/10</f>
        <v>2.5</v>
      </c>
      <c r="N10" s="599">
        <f>'[1]AEC'!$N$10/10</f>
        <v>3</v>
      </c>
      <c r="O10" s="600">
        <f>'[1]AEC'!$O$10/10</f>
        <v>5.5</v>
      </c>
      <c r="P10" s="602">
        <f>'[1]AEC'!$P$10/10</f>
        <v>10.5</v>
      </c>
      <c r="Q10" s="603">
        <f>'[1]AEC'!$Q$10/10</f>
        <v>2.199</v>
      </c>
      <c r="R10" s="604">
        <f>'[1]AEC'!$R$10/10</f>
        <v>1.698</v>
      </c>
      <c r="S10" s="605">
        <f t="shared" si="0"/>
        <v>3.897</v>
      </c>
      <c r="T10" s="608">
        <f>'[1]AEC'!$T$10/10</f>
        <v>2.4859999999999998</v>
      </c>
      <c r="U10" s="604">
        <f>'[1]AEC'!$U$10/10</f>
        <v>2.37</v>
      </c>
      <c r="V10" s="605">
        <f t="shared" si="1"/>
        <v>4.856</v>
      </c>
      <c r="W10" s="605">
        <f t="shared" si="2"/>
        <v>8.753</v>
      </c>
    </row>
    <row r="11" spans="1:23" ht="23.25" customHeight="1">
      <c r="A11" s="424"/>
      <c r="B11" s="474" t="s">
        <v>119</v>
      </c>
      <c r="C11" s="567">
        <f>'[1]AEC'!$C$11/10</f>
        <v>0</v>
      </c>
      <c r="D11" s="595">
        <f>'[1]AEC'!$D$11/10</f>
        <v>0</v>
      </c>
      <c r="E11" s="596">
        <f>SUM(C11:D11)</f>
        <v>0</v>
      </c>
      <c r="F11" s="597">
        <f>'[1]AEC'!$F$11/10</f>
        <v>0</v>
      </c>
      <c r="G11" s="595">
        <f>'[1]AEC'!$G$11/10</f>
        <v>0</v>
      </c>
      <c r="H11" s="567">
        <f>SUM(F11:G11)</f>
        <v>0</v>
      </c>
      <c r="I11" s="567">
        <f>H11+E11</f>
        <v>0</v>
      </c>
      <c r="J11" s="598">
        <f>'[1]AEC'!$J$11/10</f>
        <v>0</v>
      </c>
      <c r="K11" s="599">
        <f>'[1]AEC'!$K$11/10</f>
        <v>0</v>
      </c>
      <c r="L11" s="600">
        <f>'[1]AEC'!$L$11/10</f>
        <v>0</v>
      </c>
      <c r="M11" s="601">
        <f>'[1]AEC'!$M$11/10</f>
        <v>0</v>
      </c>
      <c r="N11" s="599">
        <f>'[1]AEC'!$N$11/10</f>
        <v>0</v>
      </c>
      <c r="O11" s="600">
        <f>'[1]AEC'!$O$11/10</f>
        <v>0</v>
      </c>
      <c r="P11" s="602">
        <f>'[1]AEC'!$P$11/10</f>
        <v>0</v>
      </c>
      <c r="Q11" s="603">
        <f>'[1]AEC'!$Q$11/10</f>
        <v>0</v>
      </c>
      <c r="R11" s="604">
        <f>'[1]AEC'!$R$11/10</f>
        <v>0</v>
      </c>
      <c r="S11" s="605">
        <f t="shared" si="0"/>
        <v>0</v>
      </c>
      <c r="T11" s="606">
        <f>'[1]AEC'!$T$11/10</f>
        <v>0</v>
      </c>
      <c r="U11" s="604">
        <f>'[1]AEC'!$U$11/10</f>
        <v>0</v>
      </c>
      <c r="V11" s="605">
        <f t="shared" si="1"/>
        <v>0</v>
      </c>
      <c r="W11" s="605">
        <f t="shared" si="2"/>
        <v>0</v>
      </c>
    </row>
    <row r="12" spans="1:23" ht="23.25" customHeight="1" thickBot="1">
      <c r="A12" s="475"/>
      <c r="B12" s="476" t="s">
        <v>120</v>
      </c>
      <c r="C12" s="582">
        <f>'[1]AEC'!$C$12/10</f>
        <v>0</v>
      </c>
      <c r="D12" s="583">
        <f>'[1]AEC'!$D$12/10</f>
        <v>0.14000000000000057</v>
      </c>
      <c r="E12" s="584">
        <f>SUM(C12:D12)</f>
        <v>0.14000000000000057</v>
      </c>
      <c r="F12" s="585">
        <f>'[1]AEC'!$F$12/10</f>
        <v>0</v>
      </c>
      <c r="G12" s="583">
        <f>'[1]AEC'!$G$12/10</f>
        <v>0.35999999999999943</v>
      </c>
      <c r="H12" s="582">
        <f>SUM(F12:G12)</f>
        <v>0.35999999999999943</v>
      </c>
      <c r="I12" s="582">
        <f>H12+E12</f>
        <v>0.5</v>
      </c>
      <c r="J12" s="609">
        <f>'[1]AEC'!$J$12/10</f>
        <v>0</v>
      </c>
      <c r="K12" s="610">
        <f>'[1]AEC'!$K$12/10</f>
        <v>0</v>
      </c>
      <c r="L12" s="611">
        <f>'[1]AEC'!$L$12/10</f>
        <v>0</v>
      </c>
      <c r="M12" s="612">
        <f>'[1]AEC'!$M$12/10</f>
        <v>0</v>
      </c>
      <c r="N12" s="610">
        <f>'[1]AEC'!$N$12/10</f>
        <v>0</v>
      </c>
      <c r="O12" s="611">
        <f>'[1]AEC'!$O$12/10</f>
        <v>0</v>
      </c>
      <c r="P12" s="613">
        <f>'[1]AEC'!$P$12/10</f>
        <v>0</v>
      </c>
      <c r="Q12" s="614">
        <f>'[1]AEC'!$Q$12/10</f>
        <v>0</v>
      </c>
      <c r="R12" s="615">
        <f>'[1]AEC'!$R$12/10</f>
        <v>0.177</v>
      </c>
      <c r="S12" s="616">
        <f t="shared" si="0"/>
        <v>0.177</v>
      </c>
      <c r="T12" s="617">
        <f>'[1]AEC'!$T$12/10</f>
        <v>0</v>
      </c>
      <c r="U12" s="615">
        <f>'[1]AEC'!$U$12/10</f>
        <v>0.137</v>
      </c>
      <c r="V12" s="616">
        <f t="shared" si="1"/>
        <v>0.137</v>
      </c>
      <c r="W12" s="616">
        <f t="shared" si="2"/>
        <v>0.314</v>
      </c>
    </row>
    <row r="13" spans="1:23" ht="23.25" customHeight="1" thickBot="1" thickTop="1">
      <c r="A13" s="477" t="s">
        <v>71</v>
      </c>
      <c r="B13" s="478"/>
      <c r="C13" s="618">
        <f aca="true" t="shared" si="4" ref="C13:I13">SUM(C6:C7)</f>
        <v>14.91</v>
      </c>
      <c r="D13" s="619">
        <f t="shared" si="4"/>
        <v>15.3</v>
      </c>
      <c r="E13" s="620">
        <f t="shared" si="4"/>
        <v>30.210000000000004</v>
      </c>
      <c r="F13" s="621">
        <f t="shared" si="4"/>
        <v>16</v>
      </c>
      <c r="G13" s="622">
        <f t="shared" si="4"/>
        <v>15.79</v>
      </c>
      <c r="H13" s="623">
        <f t="shared" si="4"/>
        <v>31.79</v>
      </c>
      <c r="I13" s="623">
        <f t="shared" si="4"/>
        <v>62</v>
      </c>
      <c r="J13" s="624">
        <f>'[1]AEC'!$J$13/10</f>
        <v>14.91</v>
      </c>
      <c r="K13" s="625">
        <f>'[1]AEC'!$K$13/10</f>
        <v>15.09</v>
      </c>
      <c r="L13" s="626">
        <f>'[1]AEC'!$L$13/10</f>
        <v>30</v>
      </c>
      <c r="M13" s="627">
        <f>'[1]AEC'!$M$13/10</f>
        <v>16</v>
      </c>
      <c r="N13" s="625">
        <f>'[1]AEC'!$N$13/10</f>
        <v>16</v>
      </c>
      <c r="O13" s="626">
        <f>'[1]AEC'!$O$13/10</f>
        <v>32</v>
      </c>
      <c r="P13" s="628">
        <f>'[1]AEC'!$P$13/10</f>
        <v>62</v>
      </c>
      <c r="Q13" s="629">
        <f>'[1]AEC'!$Q$13/10</f>
        <v>14.593</v>
      </c>
      <c r="R13" s="630">
        <f>'[1]AEC'!$R$13/10</f>
        <v>13.631</v>
      </c>
      <c r="S13" s="631">
        <f t="shared" si="0"/>
        <v>28.224</v>
      </c>
      <c r="T13" s="632">
        <f>'[1]AEC'!$T$13/10</f>
        <v>14.991999999999999</v>
      </c>
      <c r="U13" s="630">
        <f>'[1]AEC'!$U$13/10</f>
        <v>15.608</v>
      </c>
      <c r="V13" s="631">
        <f t="shared" si="1"/>
        <v>30.6</v>
      </c>
      <c r="W13" s="631">
        <f t="shared" si="2"/>
        <v>58.824</v>
      </c>
    </row>
    <row r="14" spans="1:23" ht="41.25" customHeight="1" thickBot="1">
      <c r="A14" s="482"/>
      <c r="B14" s="482"/>
      <c r="C14" s="414"/>
      <c r="D14" s="414"/>
      <c r="E14" s="420"/>
      <c r="F14" s="414"/>
      <c r="G14" s="421"/>
      <c r="H14" s="414"/>
      <c r="I14" s="414"/>
      <c r="J14" s="414"/>
      <c r="K14" s="414"/>
      <c r="L14" s="414"/>
      <c r="M14" s="414"/>
      <c r="N14" s="414"/>
      <c r="O14" s="414"/>
      <c r="P14" s="414"/>
      <c r="Q14" s="422"/>
      <c r="R14" s="422"/>
      <c r="S14" s="422"/>
      <c r="T14" s="422"/>
      <c r="U14" s="422"/>
      <c r="V14" s="422"/>
      <c r="W14" s="422"/>
    </row>
    <row r="15" spans="1:23" ht="23.25" customHeight="1" thickBot="1">
      <c r="A15" s="992" t="s">
        <v>121</v>
      </c>
      <c r="B15" s="993"/>
      <c r="C15" s="436" t="s">
        <v>126</v>
      </c>
      <c r="D15" s="503" t="s">
        <v>127</v>
      </c>
      <c r="E15" s="437" t="s">
        <v>128</v>
      </c>
      <c r="F15" s="436" t="s">
        <v>129</v>
      </c>
      <c r="G15" s="503" t="s">
        <v>130</v>
      </c>
      <c r="H15" s="437" t="s">
        <v>131</v>
      </c>
      <c r="I15" s="437" t="s">
        <v>132</v>
      </c>
      <c r="J15" s="511" t="s">
        <v>75</v>
      </c>
      <c r="K15" s="442" t="s">
        <v>133</v>
      </c>
      <c r="L15" s="438" t="s">
        <v>134</v>
      </c>
      <c r="M15" s="443" t="s">
        <v>76</v>
      </c>
      <c r="N15" s="442" t="s">
        <v>77</v>
      </c>
      <c r="O15" s="438" t="s">
        <v>78</v>
      </c>
      <c r="P15" s="438" t="s">
        <v>79</v>
      </c>
      <c r="Q15" s="512" t="s">
        <v>75</v>
      </c>
      <c r="R15" s="445" t="s">
        <v>80</v>
      </c>
      <c r="S15" s="439" t="s">
        <v>81</v>
      </c>
      <c r="T15" s="446" t="s">
        <v>135</v>
      </c>
      <c r="U15" s="445" t="s">
        <v>136</v>
      </c>
      <c r="V15" s="439" t="s">
        <v>137</v>
      </c>
      <c r="W15" s="439" t="s">
        <v>138</v>
      </c>
    </row>
    <row r="16" spans="1:28" ht="23.25" customHeight="1" thickTop="1">
      <c r="A16" s="479" t="s">
        <v>44</v>
      </c>
      <c r="B16" s="429"/>
      <c r="C16" s="535">
        <f>'[1]AEC'!$C$16/10</f>
        <v>-0.27999999999999997</v>
      </c>
      <c r="D16" s="536">
        <f>'[1]AEC'!$D$16/10</f>
        <v>-0.43</v>
      </c>
      <c r="E16" s="537">
        <f>SUM(C16:D16)</f>
        <v>-0.71</v>
      </c>
      <c r="F16" s="538">
        <f>'[1]AEC'!$F$16/10</f>
        <v>0.4</v>
      </c>
      <c r="G16" s="536">
        <f>'[1]AEC'!$G$16/10</f>
        <v>0.61</v>
      </c>
      <c r="H16" s="539">
        <f>SUM(F16:G16)</f>
        <v>1.01</v>
      </c>
      <c r="I16" s="537">
        <f>E16+H16</f>
        <v>0.30000000000000004</v>
      </c>
      <c r="J16" s="540">
        <f>'[1]AEC'!$J$16/10</f>
        <v>-0.27999999999999997</v>
      </c>
      <c r="K16" s="541">
        <f>'[1]AEC'!$K$16/10</f>
        <v>0.38</v>
      </c>
      <c r="L16" s="542">
        <f>'[1]AEC'!$L$16/10</f>
        <v>0.1</v>
      </c>
      <c r="M16" s="543">
        <f>'[1]AEC'!$M$16/10</f>
        <v>0.7</v>
      </c>
      <c r="N16" s="541">
        <f>'[1]AEC'!$N$16/10</f>
        <v>0.7</v>
      </c>
      <c r="O16" s="542">
        <f>'[1]AEC'!$O$16/10</f>
        <v>1.4</v>
      </c>
      <c r="P16" s="542">
        <f>'[1]AEC'!$P$16/10</f>
        <v>1.5</v>
      </c>
      <c r="Q16" s="531">
        <f>'[1]AEC'!$Q$16/10</f>
        <v>0.356</v>
      </c>
      <c r="R16" s="534">
        <f>'[1]AEC'!$R$16/10</f>
        <v>0.011</v>
      </c>
      <c r="S16" s="532">
        <f>SUM(Q16:R16)</f>
        <v>0.367</v>
      </c>
      <c r="T16" s="533">
        <f>'[1]AEC'!$T$16/10</f>
        <v>0.16999999999999998</v>
      </c>
      <c r="U16" s="534">
        <f>'[1]AEC'!$U$16/10</f>
        <v>0.5</v>
      </c>
      <c r="V16" s="532">
        <f>SUM(T16:U16)</f>
        <v>0.6699999999999999</v>
      </c>
      <c r="W16" s="532">
        <f>S16+V16</f>
        <v>1.037</v>
      </c>
      <c r="X16" s="544"/>
      <c r="Y16" s="544"/>
      <c r="Z16" s="544"/>
      <c r="AA16" s="544"/>
      <c r="AB16" s="544"/>
    </row>
    <row r="17" spans="1:23" ht="23.25" customHeight="1">
      <c r="A17" s="480" t="s">
        <v>63</v>
      </c>
      <c r="B17" s="430"/>
      <c r="C17" s="385">
        <f aca="true" t="shared" si="5" ref="C17:H17">C16/C13</f>
        <v>-0.018779342723004692</v>
      </c>
      <c r="D17" s="386">
        <f t="shared" si="5"/>
        <v>-0.02810457516339869</v>
      </c>
      <c r="E17" s="387">
        <f t="shared" si="5"/>
        <v>-0.02350215160542866</v>
      </c>
      <c r="F17" s="388">
        <f t="shared" si="5"/>
        <v>0.025</v>
      </c>
      <c r="G17" s="386">
        <f t="shared" si="5"/>
        <v>0.038632045598480054</v>
      </c>
      <c r="H17" s="387">
        <f t="shared" si="5"/>
        <v>0.031770997168921046</v>
      </c>
      <c r="I17" s="387">
        <f>I16/I13</f>
        <v>0.004838709677419356</v>
      </c>
      <c r="J17" s="389">
        <f aca="true" t="shared" si="6" ref="J17:P17">J16/J13</f>
        <v>-0.018779342723004692</v>
      </c>
      <c r="K17" s="28">
        <f t="shared" si="6"/>
        <v>0.025182239893969515</v>
      </c>
      <c r="L17" s="29">
        <f t="shared" si="6"/>
        <v>0.0033333333333333335</v>
      </c>
      <c r="M17" s="30">
        <f t="shared" si="6"/>
        <v>0.04375</v>
      </c>
      <c r="N17" s="28">
        <f t="shared" si="6"/>
        <v>0.04375</v>
      </c>
      <c r="O17" s="29">
        <f t="shared" si="6"/>
        <v>0.04375</v>
      </c>
      <c r="P17" s="29">
        <f t="shared" si="6"/>
        <v>0.024193548387096774</v>
      </c>
      <c r="Q17" s="390">
        <f aca="true" t="shared" si="7" ref="Q17:W17">Q16/Q13</f>
        <v>0.024395258000411153</v>
      </c>
      <c r="R17" s="391">
        <f t="shared" si="7"/>
        <v>0.0008069840804049592</v>
      </c>
      <c r="S17" s="392">
        <f t="shared" si="7"/>
        <v>0.013003117913832199</v>
      </c>
      <c r="T17" s="393">
        <f t="shared" si="7"/>
        <v>0.011339381003201707</v>
      </c>
      <c r="U17" s="391">
        <f t="shared" si="7"/>
        <v>0.03203485392106612</v>
      </c>
      <c r="V17" s="392">
        <f t="shared" si="7"/>
        <v>0.021895424836601302</v>
      </c>
      <c r="W17" s="392">
        <f t="shared" si="7"/>
        <v>0.017628858969128247</v>
      </c>
    </row>
    <row r="18" spans="1:23" ht="23.25" customHeight="1">
      <c r="A18" s="480" t="s">
        <v>41</v>
      </c>
      <c r="B18" s="430"/>
      <c r="C18" s="557">
        <f>'[1]AEC'!$C$18/10</f>
        <v>1.58</v>
      </c>
      <c r="D18" s="558">
        <f>'[1]AEC'!$D$18/10</f>
        <v>1.46</v>
      </c>
      <c r="E18" s="545">
        <f>SUM(C18:D18)</f>
        <v>3.04</v>
      </c>
      <c r="F18" s="559">
        <f>'[1]AEC'!$F$18/10</f>
        <v>1.7</v>
      </c>
      <c r="G18" s="558">
        <f>'[1]AEC'!$G$18/10</f>
        <v>1.56</v>
      </c>
      <c r="H18" s="545">
        <f>SUM(F18:G18)</f>
        <v>3.26</v>
      </c>
      <c r="I18" s="545">
        <f>E18+H18</f>
        <v>6.3</v>
      </c>
      <c r="J18" s="546">
        <f>'[1]AEC'!$J$18/10</f>
        <v>1.58</v>
      </c>
      <c r="K18" s="547">
        <f>'[1]AEC'!$K$18/10</f>
        <v>1.42</v>
      </c>
      <c r="L18" s="548">
        <f>'[1]AEC'!$L$18/10</f>
        <v>3</v>
      </c>
      <c r="M18" s="546">
        <f>'[1]AEC'!$M$18/10</f>
        <v>1.65</v>
      </c>
      <c r="N18" s="547">
        <f>'[1]AEC'!$N$18/10</f>
        <v>1.45</v>
      </c>
      <c r="O18" s="548">
        <f>'[1]AEC'!$O$18/10</f>
        <v>3.1</v>
      </c>
      <c r="P18" s="548">
        <f>'[1]AEC'!$P$18/10</f>
        <v>6.1</v>
      </c>
      <c r="Q18" s="608"/>
      <c r="R18" s="633"/>
      <c r="S18" s="634">
        <f>'[1]AEC'!$S$18/10</f>
        <v>2.6</v>
      </c>
      <c r="T18" s="608"/>
      <c r="U18" s="633"/>
      <c r="V18" s="634">
        <f>'[1]AEC'!$V$18/10</f>
        <v>2.6</v>
      </c>
      <c r="W18" s="634">
        <f>S18+V18</f>
        <v>5.2</v>
      </c>
    </row>
    <row r="19" spans="1:23" ht="23.25" customHeight="1">
      <c r="A19" s="481" t="s">
        <v>43</v>
      </c>
      <c r="B19" s="431"/>
      <c r="C19" s="560">
        <f>'[1]AEC'!$C$19/10</f>
        <v>0.9800000000000001</v>
      </c>
      <c r="D19" s="561">
        <f>'[1]AEC'!$D$19/10</f>
        <v>0.64</v>
      </c>
      <c r="E19" s="549">
        <f>SUM(C19:D19)</f>
        <v>1.62</v>
      </c>
      <c r="F19" s="562">
        <f>'[1]AEC'!$F$19/10</f>
        <v>0.9</v>
      </c>
      <c r="G19" s="561">
        <f>'[1]AEC'!$G$19/10</f>
        <v>0.8800000000000001</v>
      </c>
      <c r="H19" s="549">
        <f>SUM(F19:G19)</f>
        <v>1.7800000000000002</v>
      </c>
      <c r="I19" s="549">
        <f>E19+H19</f>
        <v>3.4000000000000004</v>
      </c>
      <c r="J19" s="550">
        <f>'[1]AEC'!$J$19/10</f>
        <v>0.9800000000000001</v>
      </c>
      <c r="K19" s="551">
        <f>'[1]AEC'!$K$19/10</f>
        <v>1.05</v>
      </c>
      <c r="L19" s="552">
        <f>'[1]AEC'!$L$19/10</f>
        <v>2.0300000000000002</v>
      </c>
      <c r="M19" s="550">
        <f>'[1]AEC'!$M$19/10</f>
        <v>1.03</v>
      </c>
      <c r="N19" s="551">
        <f>'[1]AEC'!$N$19/10</f>
        <v>1.0699999999999998</v>
      </c>
      <c r="O19" s="552">
        <f>'[1]AEC'!$O$19/10</f>
        <v>2.1</v>
      </c>
      <c r="P19" s="552">
        <f>'[1]AEC'!$P$19/10</f>
        <v>4.13</v>
      </c>
      <c r="Q19" s="635"/>
      <c r="R19" s="636"/>
      <c r="S19" s="637"/>
      <c r="T19" s="635"/>
      <c r="U19" s="636"/>
      <c r="V19" s="637"/>
      <c r="W19" s="637">
        <f>'[1]AEC'!$W$19/10</f>
        <v>3</v>
      </c>
    </row>
    <row r="20" spans="1:23" ht="23.25" customHeight="1" thickBot="1">
      <c r="A20" s="477" t="s">
        <v>42</v>
      </c>
      <c r="B20" s="432"/>
      <c r="C20" s="563">
        <f>'[1]AEC'!$C$20/10</f>
        <v>1.6</v>
      </c>
      <c r="D20" s="564">
        <f>'[1]AEC'!$D$20/10</f>
        <v>1.7399999999999998</v>
      </c>
      <c r="E20" s="565">
        <f>SUM(C20:D20)</f>
        <v>3.34</v>
      </c>
      <c r="F20" s="566">
        <f>'[1]AEC'!$F$20/10</f>
        <v>3.1</v>
      </c>
      <c r="G20" s="564">
        <f>'[1]AEC'!$G$20/10</f>
        <v>3.16</v>
      </c>
      <c r="H20" s="638">
        <f>SUM(F20:G20)</f>
        <v>6.26</v>
      </c>
      <c r="I20" s="553">
        <f>E20+H20</f>
        <v>9.6</v>
      </c>
      <c r="J20" s="554">
        <f>'[1]AEC'!$J$20/10</f>
        <v>1.6</v>
      </c>
      <c r="K20" s="555">
        <f>'[1]AEC'!$K$20/10</f>
        <v>1.9</v>
      </c>
      <c r="L20" s="556">
        <f>'[1]AEC'!$L$20/10</f>
        <v>3.5</v>
      </c>
      <c r="M20" s="554">
        <f>'[1]AEC'!$M$20/10</f>
        <v>3.5</v>
      </c>
      <c r="N20" s="555">
        <f>'[1]AEC'!$N$20/10</f>
        <v>2.4</v>
      </c>
      <c r="O20" s="556">
        <f>'[1]AEC'!$O$20/10</f>
        <v>5.9</v>
      </c>
      <c r="P20" s="556">
        <f>'[1]AEC'!$P$20/10</f>
        <v>9.4</v>
      </c>
      <c r="Q20" s="639"/>
      <c r="R20" s="640"/>
      <c r="S20" s="641">
        <f>'[1]AEC'!$S$20/10</f>
        <v>2.8</v>
      </c>
      <c r="T20" s="642"/>
      <c r="U20" s="643"/>
      <c r="V20" s="641">
        <f>'[1]AEC'!$V$20/10</f>
        <v>6.2</v>
      </c>
      <c r="W20" s="641">
        <f>S20+V20</f>
        <v>9</v>
      </c>
    </row>
    <row r="21" spans="10:23" ht="42" customHeight="1" thickBot="1">
      <c r="J21" s="413"/>
      <c r="K21" s="413"/>
      <c r="L21" s="413"/>
      <c r="M21" s="413"/>
      <c r="N21" s="413"/>
      <c r="O21" s="413"/>
      <c r="P21" s="413"/>
      <c r="Q21" s="413"/>
      <c r="R21" s="413"/>
      <c r="S21" s="413"/>
      <c r="T21" s="413"/>
      <c r="U21" s="413"/>
      <c r="V21" s="413"/>
      <c r="W21" s="515" t="s">
        <v>139</v>
      </c>
    </row>
    <row r="22" spans="8:23" ht="23.25" customHeight="1">
      <c r="H22" s="22" t="s">
        <v>113</v>
      </c>
      <c r="I22" s="433"/>
      <c r="J22" s="962" t="s">
        <v>108</v>
      </c>
      <c r="K22" s="963"/>
      <c r="L22" s="963"/>
      <c r="M22" s="963"/>
      <c r="N22" s="963"/>
      <c r="O22" s="963"/>
      <c r="P22" s="964"/>
      <c r="Q22" s="970" t="s">
        <v>110</v>
      </c>
      <c r="R22" s="970"/>
      <c r="S22" s="970"/>
      <c r="T22" s="970"/>
      <c r="U22" s="970"/>
      <c r="V22" s="970"/>
      <c r="W22" s="971"/>
    </row>
    <row r="23" spans="8:23" ht="23.25" customHeight="1" thickBot="1">
      <c r="H23" s="994" t="s">
        <v>142</v>
      </c>
      <c r="I23" s="995"/>
      <c r="J23" s="965" t="s">
        <v>109</v>
      </c>
      <c r="K23" s="966"/>
      <c r="L23" s="963"/>
      <c r="M23" s="966"/>
      <c r="N23" s="966"/>
      <c r="O23" s="963"/>
      <c r="P23" s="964"/>
      <c r="Q23" s="972" t="s">
        <v>111</v>
      </c>
      <c r="R23" s="972"/>
      <c r="S23" s="973"/>
      <c r="T23" s="972"/>
      <c r="U23" s="972"/>
      <c r="V23" s="973"/>
      <c r="W23" s="971"/>
    </row>
    <row r="24" spans="8:23" ht="23.25" customHeight="1" thickBot="1">
      <c r="H24" s="996" t="s">
        <v>122</v>
      </c>
      <c r="I24" s="997"/>
      <c r="J24" s="514" t="s">
        <v>101</v>
      </c>
      <c r="K24" s="505" t="s">
        <v>102</v>
      </c>
      <c r="L24" s="438" t="s">
        <v>103</v>
      </c>
      <c r="M24" s="506" t="s">
        <v>104</v>
      </c>
      <c r="N24" s="505" t="s">
        <v>105</v>
      </c>
      <c r="O24" s="438" t="s">
        <v>106</v>
      </c>
      <c r="P24" s="438" t="s">
        <v>107</v>
      </c>
      <c r="Q24" s="507" t="s">
        <v>94</v>
      </c>
      <c r="R24" s="508" t="s">
        <v>95</v>
      </c>
      <c r="S24" s="439" t="s">
        <v>96</v>
      </c>
      <c r="T24" s="509" t="s">
        <v>97</v>
      </c>
      <c r="U24" s="508" t="s">
        <v>98</v>
      </c>
      <c r="V24" s="439" t="s">
        <v>99</v>
      </c>
      <c r="W24" s="439" t="s">
        <v>100</v>
      </c>
    </row>
    <row r="25" spans="8:23" ht="23.25" customHeight="1" thickTop="1">
      <c r="H25" s="483" t="s">
        <v>114</v>
      </c>
      <c r="I25" s="484"/>
      <c r="J25" s="149">
        <f aca="true" t="shared" si="8" ref="J25:P32">C6/J6</f>
        <v>1</v>
      </c>
      <c r="K25" s="150">
        <f t="shared" si="8"/>
        <v>0.9397058823529412</v>
      </c>
      <c r="L25" s="151">
        <f t="shared" si="8"/>
        <v>0.9684615384615385</v>
      </c>
      <c r="M25" s="152">
        <f t="shared" si="8"/>
        <v>1</v>
      </c>
      <c r="N25" s="150">
        <f t="shared" si="8"/>
        <v>0.986153846153846</v>
      </c>
      <c r="O25" s="151">
        <f t="shared" si="8"/>
        <v>0.9933333333333333</v>
      </c>
      <c r="P25" s="151">
        <f t="shared" si="8"/>
        <v>0.9811320754716981</v>
      </c>
      <c r="Q25" s="153">
        <f aca="true" t="shared" si="9" ref="Q25:W32">C6/Q6</f>
        <v>1.0446503791069923</v>
      </c>
      <c r="R25" s="154">
        <f t="shared" si="9"/>
        <v>1.1179146256123165</v>
      </c>
      <c r="S25" s="155">
        <f t="shared" si="9"/>
        <v>1.0805939404342975</v>
      </c>
      <c r="T25" s="153">
        <f t="shared" si="9"/>
        <v>1.0815822002472189</v>
      </c>
      <c r="U25" s="154">
        <f t="shared" si="9"/>
        <v>0.9530181385667557</v>
      </c>
      <c r="V25" s="155">
        <f t="shared" si="9"/>
        <v>1.0160630398545234</v>
      </c>
      <c r="W25" s="155">
        <f t="shared" si="9"/>
        <v>1.046319771419373</v>
      </c>
    </row>
    <row r="26" spans="8:23" ht="23.25" customHeight="1" thickBot="1">
      <c r="H26" s="485" t="s">
        <v>115</v>
      </c>
      <c r="I26" s="486"/>
      <c r="J26" s="156">
        <f t="shared" si="8"/>
        <v>1.0000000000000002</v>
      </c>
      <c r="K26" s="157">
        <f t="shared" si="8"/>
        <v>1.074788902291918</v>
      </c>
      <c r="L26" s="158">
        <f t="shared" si="8"/>
        <v>1.0364705882352945</v>
      </c>
      <c r="M26" s="159">
        <f t="shared" si="8"/>
        <v>1</v>
      </c>
      <c r="N26" s="157">
        <f t="shared" si="8"/>
        <v>0.9873684210526315</v>
      </c>
      <c r="O26" s="158">
        <f t="shared" si="8"/>
        <v>0.9935135135135135</v>
      </c>
      <c r="P26" s="158">
        <f t="shared" si="8"/>
        <v>1.0140845070422535</v>
      </c>
      <c r="Q26" s="160">
        <f t="shared" si="9"/>
        <v>1.006006006006006</v>
      </c>
      <c r="R26" s="161">
        <f t="shared" si="9"/>
        <v>1.125710675931775</v>
      </c>
      <c r="S26" s="162">
        <f t="shared" si="9"/>
        <v>1.067878787878788</v>
      </c>
      <c r="T26" s="160">
        <f t="shared" si="9"/>
        <v>1.0563380281690142</v>
      </c>
      <c r="U26" s="161">
        <f t="shared" si="9"/>
        <v>1.0560684530511146</v>
      </c>
      <c r="V26" s="162">
        <f t="shared" si="9"/>
        <v>1.05620043673141</v>
      </c>
      <c r="W26" s="162">
        <f t="shared" si="9"/>
        <v>1.0618842546162468</v>
      </c>
    </row>
    <row r="27" spans="8:23" ht="23.25" customHeight="1" thickTop="1">
      <c r="H27" s="487"/>
      <c r="I27" s="488" t="s">
        <v>116</v>
      </c>
      <c r="J27" s="163">
        <f t="shared" si="8"/>
        <v>1</v>
      </c>
      <c r="K27" s="164">
        <f t="shared" si="8"/>
        <v>1.0159045725646125</v>
      </c>
      <c r="L27" s="165">
        <f t="shared" si="8"/>
        <v>1.0080000000000002</v>
      </c>
      <c r="M27" s="166">
        <f t="shared" si="8"/>
        <v>1</v>
      </c>
      <c r="N27" s="164">
        <f t="shared" si="8"/>
        <v>0.9854545454545455</v>
      </c>
      <c r="O27" s="165">
        <f t="shared" si="8"/>
        <v>0.9927272727272727</v>
      </c>
      <c r="P27" s="165">
        <f t="shared" si="8"/>
        <v>1</v>
      </c>
      <c r="Q27" s="167">
        <f t="shared" si="9"/>
        <v>0.9085923217550275</v>
      </c>
      <c r="R27" s="168">
        <f t="shared" si="9"/>
        <v>0.9887770897832817</v>
      </c>
      <c r="S27" s="169">
        <f t="shared" si="9"/>
        <v>0.9475465313028765</v>
      </c>
      <c r="T27" s="167">
        <f t="shared" si="9"/>
        <v>1.1053054662379422</v>
      </c>
      <c r="U27" s="168">
        <f t="shared" si="9"/>
        <v>1.0257380772142315</v>
      </c>
      <c r="V27" s="169">
        <f t="shared" si="9"/>
        <v>1.0643274853801168</v>
      </c>
      <c r="W27" s="169">
        <f t="shared" si="9"/>
        <v>1.00488084984209</v>
      </c>
    </row>
    <row r="28" spans="8:23" ht="23.25" customHeight="1">
      <c r="H28" s="489"/>
      <c r="I28" s="490" t="s">
        <v>117</v>
      </c>
      <c r="J28" s="163">
        <f t="shared" si="8"/>
        <v>1</v>
      </c>
      <c r="K28" s="164">
        <f t="shared" si="8"/>
        <v>1.1304347826086958</v>
      </c>
      <c r="L28" s="165">
        <f t="shared" si="8"/>
        <v>1.06</v>
      </c>
      <c r="M28" s="166">
        <f t="shared" si="8"/>
        <v>1</v>
      </c>
      <c r="N28" s="164">
        <f t="shared" si="8"/>
        <v>0.8800000000000001</v>
      </c>
      <c r="O28" s="165">
        <f t="shared" si="8"/>
        <v>0.9400000000000001</v>
      </c>
      <c r="P28" s="165">
        <f t="shared" si="8"/>
        <v>1</v>
      </c>
      <c r="Q28" s="167">
        <f t="shared" si="9"/>
        <v>1.0920121334681496</v>
      </c>
      <c r="R28" s="168">
        <f t="shared" si="9"/>
        <v>1.1926605504587156</v>
      </c>
      <c r="S28" s="169">
        <f t="shared" si="9"/>
        <v>1.1391724879097258</v>
      </c>
      <c r="T28" s="170">
        <f t="shared" si="9"/>
        <v>0.9451795841209829</v>
      </c>
      <c r="U28" s="168">
        <f t="shared" si="9"/>
        <v>0.8065994500458297</v>
      </c>
      <c r="V28" s="169">
        <f t="shared" si="9"/>
        <v>0.8748255002326664</v>
      </c>
      <c r="W28" s="169">
        <f t="shared" si="9"/>
        <v>0.9975062344139651</v>
      </c>
    </row>
    <row r="29" spans="8:23" ht="23.25" customHeight="1">
      <c r="H29" s="491"/>
      <c r="I29" s="490" t="s">
        <v>118</v>
      </c>
      <c r="J29" s="163">
        <f t="shared" si="8"/>
        <v>1</v>
      </c>
      <c r="K29" s="164">
        <f t="shared" si="8"/>
        <v>1.1196581196581197</v>
      </c>
      <c r="L29" s="165">
        <f t="shared" si="8"/>
        <v>1.056</v>
      </c>
      <c r="M29" s="166">
        <f t="shared" si="8"/>
        <v>1</v>
      </c>
      <c r="N29" s="164">
        <f t="shared" si="8"/>
        <v>0.9066666666666666</v>
      </c>
      <c r="O29" s="165">
        <f t="shared" si="8"/>
        <v>0.9490909090909091</v>
      </c>
      <c r="P29" s="165">
        <f t="shared" si="8"/>
        <v>1</v>
      </c>
      <c r="Q29" s="167">
        <f t="shared" si="9"/>
        <v>1.2096407457935427</v>
      </c>
      <c r="R29" s="168">
        <f t="shared" si="9"/>
        <v>1.5429917550058894</v>
      </c>
      <c r="S29" s="169">
        <f t="shared" si="9"/>
        <v>1.3548883756735952</v>
      </c>
      <c r="T29" s="35">
        <f t="shared" si="9"/>
        <v>1.005631536604988</v>
      </c>
      <c r="U29" s="168">
        <f t="shared" si="9"/>
        <v>1.1476793248945145</v>
      </c>
      <c r="V29" s="169">
        <f t="shared" si="9"/>
        <v>1.0749588138385502</v>
      </c>
      <c r="W29" s="169">
        <f t="shared" si="9"/>
        <v>1.1995887124414486</v>
      </c>
    </row>
    <row r="30" spans="8:23" ht="23.25" customHeight="1">
      <c r="H30" s="492"/>
      <c r="I30" s="493" t="s">
        <v>119</v>
      </c>
      <c r="J30" s="163" t="e">
        <f t="shared" si="8"/>
        <v>#DIV/0!</v>
      </c>
      <c r="K30" s="164" t="e">
        <f t="shared" si="8"/>
        <v>#DIV/0!</v>
      </c>
      <c r="L30" s="165" t="e">
        <f t="shared" si="8"/>
        <v>#DIV/0!</v>
      </c>
      <c r="M30" s="166" t="e">
        <f t="shared" si="8"/>
        <v>#DIV/0!</v>
      </c>
      <c r="N30" s="164" t="e">
        <f t="shared" si="8"/>
        <v>#DIV/0!</v>
      </c>
      <c r="O30" s="165" t="e">
        <f t="shared" si="8"/>
        <v>#DIV/0!</v>
      </c>
      <c r="P30" s="165" t="e">
        <f t="shared" si="8"/>
        <v>#DIV/0!</v>
      </c>
      <c r="Q30" s="167" t="e">
        <f t="shared" si="9"/>
        <v>#DIV/0!</v>
      </c>
      <c r="R30" s="168" t="e">
        <f t="shared" si="9"/>
        <v>#DIV/0!</v>
      </c>
      <c r="S30" s="169" t="e">
        <f t="shared" si="9"/>
        <v>#DIV/0!</v>
      </c>
      <c r="T30" s="167" t="e">
        <f t="shared" si="9"/>
        <v>#DIV/0!</v>
      </c>
      <c r="U30" s="168" t="e">
        <f t="shared" si="9"/>
        <v>#DIV/0!</v>
      </c>
      <c r="V30" s="169" t="e">
        <f t="shared" si="9"/>
        <v>#DIV/0!</v>
      </c>
      <c r="W30" s="169" t="e">
        <f t="shared" si="9"/>
        <v>#DIV/0!</v>
      </c>
    </row>
    <row r="31" spans="8:23" ht="23.25" customHeight="1" thickBot="1">
      <c r="H31" s="494"/>
      <c r="I31" s="495" t="s">
        <v>120</v>
      </c>
      <c r="J31" s="171" t="e">
        <f t="shared" si="8"/>
        <v>#DIV/0!</v>
      </c>
      <c r="K31" s="172" t="e">
        <f t="shared" si="8"/>
        <v>#DIV/0!</v>
      </c>
      <c r="L31" s="173" t="e">
        <f t="shared" si="8"/>
        <v>#DIV/0!</v>
      </c>
      <c r="M31" s="174" t="e">
        <f t="shared" si="8"/>
        <v>#DIV/0!</v>
      </c>
      <c r="N31" s="172" t="e">
        <f t="shared" si="8"/>
        <v>#DIV/0!</v>
      </c>
      <c r="O31" s="173" t="e">
        <f t="shared" si="8"/>
        <v>#DIV/0!</v>
      </c>
      <c r="P31" s="173" t="e">
        <f t="shared" si="8"/>
        <v>#DIV/0!</v>
      </c>
      <c r="Q31" s="175" t="e">
        <f t="shared" si="9"/>
        <v>#DIV/0!</v>
      </c>
      <c r="R31" s="176">
        <f t="shared" si="9"/>
        <v>0.7909604519774044</v>
      </c>
      <c r="S31" s="177">
        <f t="shared" si="9"/>
        <v>0.7909604519774044</v>
      </c>
      <c r="T31" s="175" t="e">
        <f t="shared" si="9"/>
        <v>#DIV/0!</v>
      </c>
      <c r="U31" s="176">
        <f t="shared" si="9"/>
        <v>2.6277372262773677</v>
      </c>
      <c r="V31" s="177">
        <f t="shared" si="9"/>
        <v>2.6277372262773677</v>
      </c>
      <c r="W31" s="177">
        <f t="shared" si="9"/>
        <v>1.5923566878980893</v>
      </c>
    </row>
    <row r="32" spans="8:23" ht="23.25" customHeight="1" thickBot="1" thickTop="1">
      <c r="H32" s="496" t="s">
        <v>71</v>
      </c>
      <c r="I32" s="497"/>
      <c r="J32" s="178">
        <f t="shared" si="8"/>
        <v>1</v>
      </c>
      <c r="K32" s="179">
        <f t="shared" si="8"/>
        <v>1.0139165009940359</v>
      </c>
      <c r="L32" s="180">
        <f t="shared" si="8"/>
        <v>1.0070000000000001</v>
      </c>
      <c r="M32" s="181">
        <f t="shared" si="8"/>
        <v>1</v>
      </c>
      <c r="N32" s="179">
        <f t="shared" si="8"/>
        <v>0.986875</v>
      </c>
      <c r="O32" s="180">
        <f t="shared" si="8"/>
        <v>0.9934375</v>
      </c>
      <c r="P32" s="180">
        <f t="shared" si="8"/>
        <v>1</v>
      </c>
      <c r="Q32" s="182">
        <f t="shared" si="9"/>
        <v>1.021722743781265</v>
      </c>
      <c r="R32" s="183">
        <f t="shared" si="9"/>
        <v>1.1224414936541707</v>
      </c>
      <c r="S32" s="184">
        <f t="shared" si="9"/>
        <v>1.0703656462585036</v>
      </c>
      <c r="T32" s="182">
        <f t="shared" si="9"/>
        <v>1.0672358591248667</v>
      </c>
      <c r="U32" s="183">
        <f t="shared" si="9"/>
        <v>1.011660686827268</v>
      </c>
      <c r="V32" s="184">
        <f t="shared" si="9"/>
        <v>1.0388888888888888</v>
      </c>
      <c r="W32" s="184">
        <f t="shared" si="9"/>
        <v>1.0539915680674554</v>
      </c>
    </row>
    <row r="33" spans="8:23" ht="9.75" customHeight="1" thickBot="1">
      <c r="H33" s="502"/>
      <c r="I33" s="502"/>
      <c r="J33" s="185"/>
      <c r="K33" s="185"/>
      <c r="L33" s="185"/>
      <c r="M33" s="185"/>
      <c r="N33" s="185"/>
      <c r="O33" s="185"/>
      <c r="P33" s="185"/>
      <c r="Q33" s="423"/>
      <c r="R33" s="423"/>
      <c r="S33" s="423"/>
      <c r="T33" s="423"/>
      <c r="U33" s="423"/>
      <c r="V33" s="423"/>
      <c r="W33" s="423"/>
    </row>
    <row r="34" spans="8:23" ht="23.25" customHeight="1" thickBot="1">
      <c r="H34" s="998" t="s">
        <v>121</v>
      </c>
      <c r="I34" s="999"/>
      <c r="J34" s="513" t="s">
        <v>101</v>
      </c>
      <c r="K34" s="442" t="s">
        <v>102</v>
      </c>
      <c r="L34" s="438" t="s">
        <v>103</v>
      </c>
      <c r="M34" s="443" t="s">
        <v>104</v>
      </c>
      <c r="N34" s="442" t="s">
        <v>105</v>
      </c>
      <c r="O34" s="438" t="s">
        <v>106</v>
      </c>
      <c r="P34" s="438" t="s">
        <v>107</v>
      </c>
      <c r="Q34" s="512" t="s">
        <v>94</v>
      </c>
      <c r="R34" s="445" t="s">
        <v>95</v>
      </c>
      <c r="S34" s="439" t="s">
        <v>96</v>
      </c>
      <c r="T34" s="446" t="s">
        <v>97</v>
      </c>
      <c r="U34" s="445" t="s">
        <v>98</v>
      </c>
      <c r="V34" s="439" t="s">
        <v>99</v>
      </c>
      <c r="W34" s="439" t="s">
        <v>100</v>
      </c>
    </row>
    <row r="35" spans="8:23" ht="23.25" customHeight="1" thickTop="1">
      <c r="H35" s="498" t="s">
        <v>44</v>
      </c>
      <c r="I35" s="499"/>
      <c r="J35" s="402">
        <f aca="true" t="shared" si="10" ref="J35:P35">C16/J16</f>
        <v>1</v>
      </c>
      <c r="K35" s="403">
        <f t="shared" si="10"/>
        <v>-1.131578947368421</v>
      </c>
      <c r="L35" s="404">
        <f t="shared" si="10"/>
        <v>-7.1</v>
      </c>
      <c r="M35" s="405">
        <f t="shared" si="10"/>
        <v>0.5714285714285715</v>
      </c>
      <c r="N35" s="403">
        <f t="shared" si="10"/>
        <v>0.8714285714285714</v>
      </c>
      <c r="O35" s="404">
        <f t="shared" si="10"/>
        <v>0.7214285714285715</v>
      </c>
      <c r="P35" s="404">
        <f t="shared" si="10"/>
        <v>0.20000000000000004</v>
      </c>
      <c r="Q35" s="31">
        <f aca="true" t="shared" si="11" ref="Q35:W35">C16/Q16</f>
        <v>-0.7865168539325842</v>
      </c>
      <c r="R35" s="32">
        <f t="shared" si="11"/>
        <v>-39.09090909090909</v>
      </c>
      <c r="S35" s="33">
        <f t="shared" si="11"/>
        <v>-1.9346049046321525</v>
      </c>
      <c r="T35" s="34">
        <f t="shared" si="11"/>
        <v>2.3529411764705888</v>
      </c>
      <c r="U35" s="32">
        <f t="shared" si="11"/>
        <v>1.22</v>
      </c>
      <c r="V35" s="33">
        <f t="shared" si="11"/>
        <v>1.5074626865671643</v>
      </c>
      <c r="W35" s="33">
        <f t="shared" si="11"/>
        <v>0.2892960462873675</v>
      </c>
    </row>
    <row r="36" spans="8:23" ht="23.25" customHeight="1">
      <c r="H36" s="517" t="s">
        <v>123</v>
      </c>
      <c r="I36" s="516"/>
      <c r="J36" s="406">
        <f aca="true" t="shared" si="12" ref="J36:P38">C18/J18</f>
        <v>1</v>
      </c>
      <c r="K36" s="394">
        <f t="shared" si="12"/>
        <v>1.028169014084507</v>
      </c>
      <c r="L36" s="395">
        <f t="shared" si="12"/>
        <v>1.0133333333333334</v>
      </c>
      <c r="M36" s="396">
        <f t="shared" si="12"/>
        <v>1.0303030303030303</v>
      </c>
      <c r="N36" s="394">
        <f t="shared" si="12"/>
        <v>1.0758620689655174</v>
      </c>
      <c r="O36" s="395">
        <f t="shared" si="12"/>
        <v>1.0516129032258064</v>
      </c>
      <c r="P36" s="395">
        <f t="shared" si="12"/>
        <v>1.0327868852459017</v>
      </c>
      <c r="Q36" s="35"/>
      <c r="R36" s="36"/>
      <c r="S36" s="37">
        <f>E18/S18</f>
        <v>1.1692307692307693</v>
      </c>
      <c r="T36" s="35"/>
      <c r="U36" s="36"/>
      <c r="V36" s="37">
        <f>H18/V18</f>
        <v>1.2538461538461536</v>
      </c>
      <c r="W36" s="37">
        <f>I18/W18</f>
        <v>1.2115384615384615</v>
      </c>
    </row>
    <row r="37" spans="8:23" ht="23.25" customHeight="1">
      <c r="H37" s="500" t="s">
        <v>124</v>
      </c>
      <c r="I37" s="501"/>
      <c r="J37" s="407">
        <f t="shared" si="12"/>
        <v>1</v>
      </c>
      <c r="K37" s="408">
        <f t="shared" si="12"/>
        <v>0.6095238095238095</v>
      </c>
      <c r="L37" s="409">
        <f t="shared" si="12"/>
        <v>0.7980295566502462</v>
      </c>
      <c r="M37" s="410">
        <f t="shared" si="12"/>
        <v>0.8737864077669902</v>
      </c>
      <c r="N37" s="408">
        <f t="shared" si="12"/>
        <v>0.8224299065420563</v>
      </c>
      <c r="O37" s="409">
        <f t="shared" si="12"/>
        <v>0.8476190476190477</v>
      </c>
      <c r="P37" s="409">
        <f t="shared" si="12"/>
        <v>0.8232445520581115</v>
      </c>
      <c r="Q37" s="38"/>
      <c r="R37" s="39"/>
      <c r="S37" s="40"/>
      <c r="T37" s="38"/>
      <c r="U37" s="39"/>
      <c r="V37" s="40"/>
      <c r="W37" s="40">
        <f>I19/W19</f>
        <v>1.1333333333333335</v>
      </c>
    </row>
    <row r="38" spans="8:23" ht="23.25" customHeight="1" thickBot="1">
      <c r="H38" s="496" t="s">
        <v>125</v>
      </c>
      <c r="I38" s="497"/>
      <c r="J38" s="189">
        <f t="shared" si="12"/>
        <v>1</v>
      </c>
      <c r="K38" s="190">
        <f t="shared" si="12"/>
        <v>0.9157894736842105</v>
      </c>
      <c r="L38" s="191">
        <f t="shared" si="12"/>
        <v>0.9542857142857143</v>
      </c>
      <c r="M38" s="192">
        <f t="shared" si="12"/>
        <v>0.8857142857142858</v>
      </c>
      <c r="N38" s="190">
        <f t="shared" si="12"/>
        <v>1.3166666666666669</v>
      </c>
      <c r="O38" s="191">
        <f t="shared" si="12"/>
        <v>1.0610169491525423</v>
      </c>
      <c r="P38" s="411">
        <f t="shared" si="12"/>
        <v>1.0212765957446808</v>
      </c>
      <c r="Q38" s="187"/>
      <c r="R38" s="188"/>
      <c r="S38" s="186">
        <f>E20/S20</f>
        <v>1.1928571428571428</v>
      </c>
      <c r="T38" s="187"/>
      <c r="U38" s="188"/>
      <c r="V38" s="186">
        <f>H20/V20</f>
        <v>1.0096774193548386</v>
      </c>
      <c r="W38" s="186">
        <f>I20/W20</f>
        <v>1.0666666666666667</v>
      </c>
    </row>
  </sheetData>
  <mergeCells count="17">
    <mergeCell ref="A3:B3"/>
    <mergeCell ref="C3:I3"/>
    <mergeCell ref="J3:P3"/>
    <mergeCell ref="Q3:W3"/>
    <mergeCell ref="Q4:W4"/>
    <mergeCell ref="C2:I2"/>
    <mergeCell ref="J2:P2"/>
    <mergeCell ref="Q2:W2"/>
    <mergeCell ref="Q22:W22"/>
    <mergeCell ref="Q23:W23"/>
    <mergeCell ref="H24:I24"/>
    <mergeCell ref="H34:I34"/>
    <mergeCell ref="A5:B5"/>
    <mergeCell ref="A15:B15"/>
    <mergeCell ref="J22:P22"/>
    <mergeCell ref="J23:P23"/>
    <mergeCell ref="H23:I23"/>
  </mergeCells>
  <printOptions/>
  <pageMargins left="0.1968503937007874" right="0.1968503937007874" top="0.5118110236220472" bottom="0.1968503937007874" header="0.5118110236220472" footer="0.35433070866141736"/>
  <pageSetup horizontalDpi="600" verticalDpi="600" orientation="landscape" paperSize="9" scale="62" r:id="rId2"/>
  <headerFooter alignWithMargins="0">
    <oddFooter>&amp;C&amp;P/&amp;N&amp;R&amp;F&amp;A</oddFooter>
  </headerFooter>
  <drawing r:id="rId1"/>
</worksheet>
</file>

<file path=xl/worksheets/sheet6.xml><?xml version="1.0" encoding="utf-8"?>
<worksheet xmlns="http://schemas.openxmlformats.org/spreadsheetml/2006/main" xmlns:r="http://schemas.openxmlformats.org/officeDocument/2006/relationships">
  <dimension ref="A1:W38"/>
  <sheetViews>
    <sheetView zoomScale="75" zoomScaleNormal="75" workbookViewId="0" topLeftCell="A1">
      <pane xSplit="2" ySplit="5" topLeftCell="C6" activePane="bottomRight" state="frozen"/>
      <selection pane="topLeft" activeCell="B32" sqref="B32"/>
      <selection pane="topRight" activeCell="B32" sqref="B32"/>
      <selection pane="bottomLeft" activeCell="B32" sqref="B32"/>
      <selection pane="bottomRight" activeCell="R6" sqref="R6"/>
    </sheetView>
  </sheetViews>
  <sheetFormatPr defaultColWidth="9.00390625" defaultRowHeight="13.5"/>
  <cols>
    <col min="1" max="23" width="10.125" style="415" customWidth="1"/>
    <col min="24" max="16384" width="9.00390625" style="415" customWidth="1"/>
  </cols>
  <sheetData>
    <row r="1" spans="1:23" ht="14.25" thickBot="1">
      <c r="A1" s="414"/>
      <c r="B1" s="414"/>
      <c r="C1" s="414"/>
      <c r="D1" s="414"/>
      <c r="E1" s="414"/>
      <c r="F1" s="414"/>
      <c r="G1" s="414"/>
      <c r="H1" s="414"/>
      <c r="I1" s="414"/>
      <c r="J1" s="414"/>
      <c r="K1" s="414"/>
      <c r="L1" s="414"/>
      <c r="M1" s="414"/>
      <c r="N1" s="414"/>
      <c r="O1" s="414"/>
      <c r="P1" s="414"/>
      <c r="Q1" s="414"/>
      <c r="R1" s="414"/>
      <c r="S1" s="414"/>
      <c r="T1" s="414"/>
      <c r="U1" s="414"/>
      <c r="V1" s="414"/>
      <c r="W1" s="2" t="s">
        <v>112</v>
      </c>
    </row>
    <row r="2" spans="1:23" ht="15.75">
      <c r="A2" s="416"/>
      <c r="B2" s="417"/>
      <c r="C2" s="974" t="s">
        <v>69</v>
      </c>
      <c r="D2" s="975"/>
      <c r="E2" s="975"/>
      <c r="F2" s="975"/>
      <c r="G2" s="975"/>
      <c r="H2" s="975"/>
      <c r="I2" s="976"/>
      <c r="J2" s="977" t="s">
        <v>69</v>
      </c>
      <c r="K2" s="978"/>
      <c r="L2" s="978"/>
      <c r="M2" s="978"/>
      <c r="N2" s="978"/>
      <c r="O2" s="978"/>
      <c r="P2" s="979"/>
      <c r="Q2" s="980" t="s">
        <v>73</v>
      </c>
      <c r="R2" s="981"/>
      <c r="S2" s="981"/>
      <c r="T2" s="981"/>
      <c r="U2" s="981"/>
      <c r="V2" s="981"/>
      <c r="W2" s="982"/>
    </row>
    <row r="3" spans="1:23" ht="15.75">
      <c r="A3" s="994" t="s">
        <v>3</v>
      </c>
      <c r="B3" s="1000"/>
      <c r="C3" s="983" t="s">
        <v>70</v>
      </c>
      <c r="D3" s="984"/>
      <c r="E3" s="984"/>
      <c r="F3" s="984"/>
      <c r="G3" s="984"/>
      <c r="H3" s="984"/>
      <c r="I3" s="985"/>
      <c r="J3" s="986" t="s">
        <v>72</v>
      </c>
      <c r="K3" s="987"/>
      <c r="L3" s="987"/>
      <c r="M3" s="987"/>
      <c r="N3" s="987"/>
      <c r="O3" s="987"/>
      <c r="P3" s="988"/>
      <c r="Q3" s="989" t="s">
        <v>74</v>
      </c>
      <c r="R3" s="973"/>
      <c r="S3" s="973"/>
      <c r="T3" s="973"/>
      <c r="U3" s="973"/>
      <c r="V3" s="973"/>
      <c r="W3" s="971"/>
    </row>
    <row r="4" spans="1:23" ht="9.75" customHeight="1" thickBot="1">
      <c r="A4" s="418"/>
      <c r="B4" s="419"/>
      <c r="C4" s="20"/>
      <c r="D4" s="21"/>
      <c r="E4" s="19"/>
      <c r="F4" s="21"/>
      <c r="G4" s="21"/>
      <c r="H4" s="19"/>
      <c r="I4" s="53"/>
      <c r="J4" s="399"/>
      <c r="K4" s="400"/>
      <c r="L4" s="293"/>
      <c r="M4" s="400"/>
      <c r="N4" s="400"/>
      <c r="O4" s="293"/>
      <c r="P4" s="401"/>
      <c r="Q4" s="967"/>
      <c r="R4" s="957"/>
      <c r="S4" s="968"/>
      <c r="T4" s="957"/>
      <c r="U4" s="957"/>
      <c r="V4" s="968"/>
      <c r="W4" s="969"/>
    </row>
    <row r="5" spans="1:23" ht="14.25" thickBot="1">
      <c r="A5" s="990" t="s">
        <v>113</v>
      </c>
      <c r="B5" s="991"/>
      <c r="C5" s="436" t="s">
        <v>126</v>
      </c>
      <c r="D5" s="503" t="s">
        <v>127</v>
      </c>
      <c r="E5" s="437" t="s">
        <v>128</v>
      </c>
      <c r="F5" s="436" t="s">
        <v>129</v>
      </c>
      <c r="G5" s="503" t="s">
        <v>130</v>
      </c>
      <c r="H5" s="437" t="s">
        <v>131</v>
      </c>
      <c r="I5" s="437" t="s">
        <v>132</v>
      </c>
      <c r="J5" s="504" t="s">
        <v>75</v>
      </c>
      <c r="K5" s="505" t="s">
        <v>133</v>
      </c>
      <c r="L5" s="438" t="s">
        <v>134</v>
      </c>
      <c r="M5" s="506" t="s">
        <v>76</v>
      </c>
      <c r="N5" s="505" t="s">
        <v>77</v>
      </c>
      <c r="O5" s="438" t="s">
        <v>78</v>
      </c>
      <c r="P5" s="438" t="s">
        <v>79</v>
      </c>
      <c r="Q5" s="507" t="s">
        <v>75</v>
      </c>
      <c r="R5" s="508" t="s">
        <v>80</v>
      </c>
      <c r="S5" s="439" t="s">
        <v>81</v>
      </c>
      <c r="T5" s="509" t="s">
        <v>135</v>
      </c>
      <c r="U5" s="508" t="s">
        <v>136</v>
      </c>
      <c r="V5" s="439" t="s">
        <v>137</v>
      </c>
      <c r="W5" s="439" t="s">
        <v>138</v>
      </c>
    </row>
    <row r="6" spans="1:23" ht="23.25" customHeight="1" thickTop="1">
      <c r="A6" s="466" t="s">
        <v>114</v>
      </c>
      <c r="B6" s="467"/>
      <c r="C6" s="567">
        <f>'[1]SSB'!$C$6/10</f>
        <v>23.97</v>
      </c>
      <c r="D6" s="568">
        <f>'[1]SSB'!$D$6/10</f>
        <v>30.169999999999998</v>
      </c>
      <c r="E6" s="569">
        <v>54.2</v>
      </c>
      <c r="F6" s="570">
        <f>'[1]SSB'!$F$6/10</f>
        <v>24</v>
      </c>
      <c r="G6" s="568">
        <f>'[1]SSB'!$G$6/10</f>
        <v>32.86</v>
      </c>
      <c r="H6" s="571">
        <f>SUM(F6:G6)</f>
        <v>56.86</v>
      </c>
      <c r="I6" s="567">
        <f>H6+E6</f>
        <v>111.06</v>
      </c>
      <c r="J6" s="572">
        <f>'[1]SSB'!$J$6/10</f>
        <v>23.97</v>
      </c>
      <c r="K6" s="573">
        <f>'[1]SSB'!$K$6/10</f>
        <v>30.03</v>
      </c>
      <c r="L6" s="574">
        <f>'[1]SSB'!$L$6/10</f>
        <v>54</v>
      </c>
      <c r="M6" s="575">
        <f>'[1]SSB'!$M$6/10</f>
        <v>23.5</v>
      </c>
      <c r="N6" s="573">
        <f>'[1]SSB'!$N$6/10</f>
        <v>32</v>
      </c>
      <c r="O6" s="574">
        <f>'[1]SSB'!$O$6/10</f>
        <v>55.5</v>
      </c>
      <c r="P6" s="576">
        <f>'[1]SSB'!$P$6/10</f>
        <v>109.5</v>
      </c>
      <c r="Q6" s="577">
        <f>'[1]SSB'!$Q$6/10</f>
        <v>23.189</v>
      </c>
      <c r="R6" s="578">
        <f>'[1]SSB'!$R$6/10</f>
        <v>25.185</v>
      </c>
      <c r="S6" s="579">
        <v>48.3</v>
      </c>
      <c r="T6" s="580">
        <f>'[1]SSB'!$T$6/10</f>
        <v>28.538</v>
      </c>
      <c r="U6" s="578">
        <f>'[1]SSB'!$U$6/10</f>
        <v>49.495</v>
      </c>
      <c r="V6" s="579">
        <f aca="true" t="shared" si="0" ref="V6:V13">SUM(T6:U6)</f>
        <v>78.033</v>
      </c>
      <c r="W6" s="579">
        <f aca="true" t="shared" si="1" ref="W6:W13">S6+V6</f>
        <v>126.333</v>
      </c>
    </row>
    <row r="7" spans="1:23" ht="23.25" customHeight="1" thickBot="1">
      <c r="A7" s="468" t="s">
        <v>115</v>
      </c>
      <c r="B7" s="469"/>
      <c r="C7" s="582">
        <f aca="true" t="shared" si="2" ref="C7:I7">SUM(C8:C12)</f>
        <v>2.5</v>
      </c>
      <c r="D7" s="583">
        <f t="shared" si="2"/>
        <v>2.24</v>
      </c>
      <c r="E7" s="584">
        <f t="shared" si="2"/>
        <v>4.74</v>
      </c>
      <c r="F7" s="585">
        <f t="shared" si="2"/>
        <v>0</v>
      </c>
      <c r="G7" s="583">
        <f t="shared" si="2"/>
        <v>0.26</v>
      </c>
      <c r="H7" s="582">
        <f t="shared" si="2"/>
        <v>0.26</v>
      </c>
      <c r="I7" s="582">
        <f t="shared" si="2"/>
        <v>5</v>
      </c>
      <c r="J7" s="586">
        <f>'[1]SSB'!$J$7/10</f>
        <v>2.5</v>
      </c>
      <c r="K7" s="587">
        <f>'[1]SSB'!$K$7/10</f>
        <v>2</v>
      </c>
      <c r="L7" s="588">
        <f>'[1]SSB'!$L$7/10</f>
        <v>4.5</v>
      </c>
      <c r="M7" s="589">
        <f>'[1]SSB'!$M$7/10</f>
        <v>0</v>
      </c>
      <c r="N7" s="587">
        <f>'[1]SSB'!$N$7/10</f>
        <v>1</v>
      </c>
      <c r="O7" s="588">
        <f>'[1]SSB'!$O$7/10</f>
        <v>1</v>
      </c>
      <c r="P7" s="590">
        <f>'[1]SSB'!$P$7/10</f>
        <v>5.5</v>
      </c>
      <c r="Q7" s="591">
        <f>'[1]SSB'!$Q$7/10</f>
        <v>2.459</v>
      </c>
      <c r="R7" s="592">
        <f>'[1]SSB'!$R$7/10</f>
        <v>2.824</v>
      </c>
      <c r="S7" s="593">
        <v>5.4</v>
      </c>
      <c r="T7" s="594">
        <f>'[1]SSB'!$T$7/10</f>
        <v>2.262</v>
      </c>
      <c r="U7" s="592">
        <f>'[1]SSB'!$U$7/10</f>
        <v>2.044</v>
      </c>
      <c r="V7" s="593">
        <f t="shared" si="0"/>
        <v>4.306</v>
      </c>
      <c r="W7" s="593">
        <f t="shared" si="1"/>
        <v>9.706</v>
      </c>
    </row>
    <row r="8" spans="1:23" ht="23.25" customHeight="1" thickTop="1">
      <c r="A8" s="470"/>
      <c r="B8" s="471" t="s">
        <v>116</v>
      </c>
      <c r="C8" s="567">
        <f>'[1]SSB'!$C$8/10</f>
        <v>0</v>
      </c>
      <c r="D8" s="595">
        <f>'[1]SSB'!$D$8/10</f>
        <v>0.1</v>
      </c>
      <c r="E8" s="596">
        <f>SUM(C8:D8)</f>
        <v>0.1</v>
      </c>
      <c r="F8" s="597">
        <f>'[1]SSB'!$F$8/10</f>
        <v>0</v>
      </c>
      <c r="G8" s="595">
        <f>'[1]SSB'!$G$8/10</f>
        <v>0</v>
      </c>
      <c r="H8" s="567">
        <f>SUM(F8:G8)</f>
        <v>0</v>
      </c>
      <c r="I8" s="567">
        <f>H8+E8</f>
        <v>0.1</v>
      </c>
      <c r="J8" s="598">
        <f>'[1]SSB'!$J$8/10</f>
        <v>0</v>
      </c>
      <c r="K8" s="599">
        <f>'[1]SSB'!$K$8/10</f>
        <v>0</v>
      </c>
      <c r="L8" s="600">
        <f>'[1]SSB'!$L$8/10</f>
        <v>0</v>
      </c>
      <c r="M8" s="601">
        <f>'[1]SSB'!$M$8/10</f>
        <v>0</v>
      </c>
      <c r="N8" s="599">
        <f>'[1]SSB'!$N$8/10</f>
        <v>0</v>
      </c>
      <c r="O8" s="600">
        <f>'[1]SSB'!$O$8/10</f>
        <v>0</v>
      </c>
      <c r="P8" s="602">
        <f>'[1]SSB'!$P$8/10</f>
        <v>0</v>
      </c>
      <c r="Q8" s="603">
        <f>'[1]SSB'!$Q$8/10</f>
        <v>0.067</v>
      </c>
      <c r="R8" s="604">
        <f>'[1]SSB'!$R$8/10</f>
        <v>0.06</v>
      </c>
      <c r="S8" s="605">
        <f aca="true" t="shared" si="3" ref="S8:S13">SUM(Q8:R8)</f>
        <v>0.127</v>
      </c>
      <c r="T8" s="606">
        <f>'[1]SSB'!$T$8/10</f>
        <v>0.048</v>
      </c>
      <c r="U8" s="604">
        <f>'[1]SSB'!$U$8/10</f>
        <v>0.049</v>
      </c>
      <c r="V8" s="605">
        <f t="shared" si="0"/>
        <v>0.097</v>
      </c>
      <c r="W8" s="605">
        <f t="shared" si="1"/>
        <v>0.224</v>
      </c>
    </row>
    <row r="9" spans="1:23" ht="23.25" customHeight="1">
      <c r="A9" s="472"/>
      <c r="B9" s="473" t="s">
        <v>117</v>
      </c>
      <c r="C9" s="567">
        <f>'[1]SSB'!$C$9/10</f>
        <v>0.19</v>
      </c>
      <c r="D9" s="595">
        <f>'[1]SSB'!$D$9/10</f>
        <v>0.19</v>
      </c>
      <c r="E9" s="596">
        <f>SUM(C9:D9)</f>
        <v>0.38</v>
      </c>
      <c r="F9" s="597">
        <f>'[1]SSB'!$F$9/10</f>
        <v>0</v>
      </c>
      <c r="G9" s="595">
        <f>'[1]SSB'!$G$9/10</f>
        <v>0.02</v>
      </c>
      <c r="H9" s="567">
        <f>SUM(F9:G9)</f>
        <v>0.02</v>
      </c>
      <c r="I9" s="567">
        <f>H9+E9</f>
        <v>0.4</v>
      </c>
      <c r="J9" s="598">
        <f>'[1]SSB'!$J$9/10</f>
        <v>0.19</v>
      </c>
      <c r="K9" s="599">
        <f>'[1]SSB'!$K$9/10</f>
        <v>0.21000000000000002</v>
      </c>
      <c r="L9" s="600">
        <f>'[1]SSB'!$L$9/10</f>
        <v>0.4</v>
      </c>
      <c r="M9" s="601">
        <f>'[1]SSB'!$M$9/10</f>
        <v>0</v>
      </c>
      <c r="N9" s="599">
        <f>'[1]SSB'!$N$9/10</f>
        <v>0</v>
      </c>
      <c r="O9" s="600">
        <f>'[1]SSB'!$O$9/10</f>
        <v>0</v>
      </c>
      <c r="P9" s="602">
        <f>'[1]SSB'!$P$9/10</f>
        <v>0.4</v>
      </c>
      <c r="Q9" s="603">
        <f>'[1]SSB'!$Q$9/10</f>
        <v>0.325</v>
      </c>
      <c r="R9" s="604">
        <f>'[1]SSB'!$R$9/10</f>
        <v>0.227</v>
      </c>
      <c r="S9" s="605">
        <f t="shared" si="3"/>
        <v>0.552</v>
      </c>
      <c r="T9" s="607">
        <f>'[1]SSB'!$T$9/10</f>
        <v>0.157</v>
      </c>
      <c r="U9" s="604">
        <f>'[1]SSB'!$U$9/10</f>
        <v>0.233</v>
      </c>
      <c r="V9" s="605">
        <f t="shared" si="0"/>
        <v>0.39</v>
      </c>
      <c r="W9" s="605">
        <f t="shared" si="1"/>
        <v>0.9420000000000001</v>
      </c>
    </row>
    <row r="10" spans="1:23" ht="23.25" customHeight="1">
      <c r="A10" s="69"/>
      <c r="B10" s="473" t="s">
        <v>118</v>
      </c>
      <c r="C10" s="567">
        <f>'[1]SSB'!$C$10/10</f>
        <v>0</v>
      </c>
      <c r="D10" s="595">
        <f>'[1]SSB'!$D$10/10</f>
        <v>0</v>
      </c>
      <c r="E10" s="596">
        <f>SUM(C10:D10)</f>
        <v>0</v>
      </c>
      <c r="F10" s="597">
        <f>'[1]SSB'!$F$10/10</f>
        <v>0</v>
      </c>
      <c r="G10" s="595">
        <f>'[1]SSB'!$G$10/10</f>
        <v>0</v>
      </c>
      <c r="H10" s="567">
        <f>SUM(F10:G10)</f>
        <v>0</v>
      </c>
      <c r="I10" s="567">
        <f>H10+E10</f>
        <v>0</v>
      </c>
      <c r="J10" s="598">
        <f>'[1]SSB'!$J$10/10</f>
        <v>0</v>
      </c>
      <c r="K10" s="599">
        <f>'[1]SSB'!$K$10/10</f>
        <v>0</v>
      </c>
      <c r="L10" s="600">
        <f>'[1]SSB'!$L$10/10</f>
        <v>0</v>
      </c>
      <c r="M10" s="601">
        <f>'[1]SSB'!$M$10/10</f>
        <v>0</v>
      </c>
      <c r="N10" s="599">
        <f>'[1]SSB'!$N$10/10</f>
        <v>0</v>
      </c>
      <c r="O10" s="600">
        <f>'[1]SSB'!$O$10/10</f>
        <v>0</v>
      </c>
      <c r="P10" s="602">
        <f>'[1]SSB'!$P$10/10</f>
        <v>0</v>
      </c>
      <c r="Q10" s="603">
        <f>'[1]SSB'!$Q$10/10</f>
        <v>0.008</v>
      </c>
      <c r="R10" s="604">
        <f>'[1]SSB'!$R$10/10</f>
        <v>0.01</v>
      </c>
      <c r="S10" s="605">
        <f t="shared" si="3"/>
        <v>0.018000000000000002</v>
      </c>
      <c r="T10" s="608">
        <f>'[1]SSB'!$T$10/10</f>
        <v>0.013000000000000001</v>
      </c>
      <c r="U10" s="604">
        <f>'[1]SSB'!$U$10/10</f>
        <v>0.012</v>
      </c>
      <c r="V10" s="605">
        <f t="shared" si="0"/>
        <v>0.025</v>
      </c>
      <c r="W10" s="605">
        <f t="shared" si="1"/>
        <v>0.043000000000000003</v>
      </c>
    </row>
    <row r="11" spans="1:23" ht="23.25" customHeight="1">
      <c r="A11" s="424"/>
      <c r="B11" s="474" t="s">
        <v>119</v>
      </c>
      <c r="C11" s="567">
        <f>'[1]SSB'!$C$11/10</f>
        <v>0</v>
      </c>
      <c r="D11" s="595">
        <f>'[1]SSB'!$D$11/10</f>
        <v>0</v>
      </c>
      <c r="E11" s="596">
        <f>SUM(C11:D11)</f>
        <v>0</v>
      </c>
      <c r="F11" s="597">
        <f>'[1]SSB'!$F$11/10</f>
        <v>0</v>
      </c>
      <c r="G11" s="595">
        <f>'[1]SSB'!$G$11/10</f>
        <v>0</v>
      </c>
      <c r="H11" s="567">
        <f>SUM(F11:G11)</f>
        <v>0</v>
      </c>
      <c r="I11" s="567">
        <f>H11+E11</f>
        <v>0</v>
      </c>
      <c r="J11" s="598">
        <f>'[1]SSB'!$J$11/10</f>
        <v>0</v>
      </c>
      <c r="K11" s="599">
        <f>'[1]SSB'!$K$11/10</f>
        <v>0</v>
      </c>
      <c r="L11" s="600">
        <f>'[1]SSB'!$L$11/10</f>
        <v>0</v>
      </c>
      <c r="M11" s="601">
        <f>'[1]SSB'!$M$11/10</f>
        <v>0</v>
      </c>
      <c r="N11" s="599">
        <f>'[1]SSB'!$N$11/10</f>
        <v>0</v>
      </c>
      <c r="O11" s="600">
        <f>'[1]SSB'!$O$11/10</f>
        <v>0</v>
      </c>
      <c r="P11" s="602">
        <f>'[1]SSB'!$P$11/10</f>
        <v>0</v>
      </c>
      <c r="Q11" s="603">
        <f>'[1]SSB'!$Q$11/10</f>
        <v>0.089</v>
      </c>
      <c r="R11" s="604">
        <f>'[1]SSB'!$R$11/10</f>
        <v>0.053000000000000005</v>
      </c>
      <c r="S11" s="605">
        <f t="shared" si="3"/>
        <v>0.14200000000000002</v>
      </c>
      <c r="T11" s="606">
        <f>'[1]SSB'!$T$11/10</f>
        <v>0.213</v>
      </c>
      <c r="U11" s="604">
        <f>'[1]SSB'!$U$11/10</f>
        <v>0.0030000000000000248</v>
      </c>
      <c r="V11" s="605">
        <f t="shared" si="0"/>
        <v>0.21600000000000003</v>
      </c>
      <c r="W11" s="605">
        <f t="shared" si="1"/>
        <v>0.35800000000000004</v>
      </c>
    </row>
    <row r="12" spans="1:23" ht="23.25" customHeight="1" thickBot="1">
      <c r="A12" s="475"/>
      <c r="B12" s="476" t="s">
        <v>120</v>
      </c>
      <c r="C12" s="582">
        <f>'[1]SSB'!$C$12/10</f>
        <v>2.31</v>
      </c>
      <c r="D12" s="583">
        <f>'[1]SSB'!$D$12/10</f>
        <v>1.95</v>
      </c>
      <c r="E12" s="584">
        <f>SUM(C12:D12)</f>
        <v>4.26</v>
      </c>
      <c r="F12" s="585">
        <f>'[1]SSB'!$F$12/10</f>
        <v>0</v>
      </c>
      <c r="G12" s="583">
        <f>'[1]SSB'!$G$12/10</f>
        <v>0.24</v>
      </c>
      <c r="H12" s="582">
        <f>SUM(F12:G12)</f>
        <v>0.24</v>
      </c>
      <c r="I12" s="582">
        <f>H12+E12</f>
        <v>4.5</v>
      </c>
      <c r="J12" s="609">
        <f>'[1]SSB'!$J$12/10</f>
        <v>2.31</v>
      </c>
      <c r="K12" s="610">
        <f>'[1]SSB'!$K$12/10</f>
        <v>1.7899999999999998</v>
      </c>
      <c r="L12" s="611">
        <f>'[1]SSB'!$L$12/10</f>
        <v>4.1</v>
      </c>
      <c r="M12" s="612">
        <f>'[1]SSB'!$M$12/10</f>
        <v>0</v>
      </c>
      <c r="N12" s="610">
        <f>'[1]SSB'!$N$12/10</f>
        <v>1</v>
      </c>
      <c r="O12" s="611">
        <f>'[1]SSB'!$O$12/10</f>
        <v>1</v>
      </c>
      <c r="P12" s="613">
        <f>'[1]SSB'!$P$12/10</f>
        <v>5.1</v>
      </c>
      <c r="Q12" s="614">
        <f>'[1]SSB'!$Q$12/10</f>
        <v>1.97</v>
      </c>
      <c r="R12" s="615">
        <f>'[1]SSB'!$R$12/10</f>
        <v>2.4739999999999998</v>
      </c>
      <c r="S12" s="616">
        <f t="shared" si="3"/>
        <v>4.444</v>
      </c>
      <c r="T12" s="617">
        <f>'[1]SSB'!$T$12/10</f>
        <v>1.831</v>
      </c>
      <c r="U12" s="615">
        <f>'[1]SSB'!$U$12/10</f>
        <v>1.7469999999999999</v>
      </c>
      <c r="V12" s="616">
        <f t="shared" si="0"/>
        <v>3.578</v>
      </c>
      <c r="W12" s="616">
        <f t="shared" si="1"/>
        <v>8.022</v>
      </c>
    </row>
    <row r="13" spans="1:23" ht="23.25" customHeight="1" thickBot="1" thickTop="1">
      <c r="A13" s="477" t="s">
        <v>71</v>
      </c>
      <c r="B13" s="478"/>
      <c r="C13" s="618">
        <f aca="true" t="shared" si="4" ref="C13:I13">SUM(C6:C7)</f>
        <v>26.47</v>
      </c>
      <c r="D13" s="619">
        <f t="shared" si="4"/>
        <v>32.41</v>
      </c>
      <c r="E13" s="620">
        <f t="shared" si="4"/>
        <v>58.940000000000005</v>
      </c>
      <c r="F13" s="621">
        <f t="shared" si="4"/>
        <v>24</v>
      </c>
      <c r="G13" s="622">
        <f t="shared" si="4"/>
        <v>33.12</v>
      </c>
      <c r="H13" s="623">
        <f t="shared" si="4"/>
        <v>57.12</v>
      </c>
      <c r="I13" s="623">
        <f t="shared" si="4"/>
        <v>116.06</v>
      </c>
      <c r="J13" s="624">
        <f>'[1]SSB'!$J$13/10</f>
        <v>26.47</v>
      </c>
      <c r="K13" s="625">
        <f>'[1]SSB'!$K$13/10</f>
        <v>32.03</v>
      </c>
      <c r="L13" s="626">
        <f>'[1]SSB'!$L$13/10</f>
        <v>58.5</v>
      </c>
      <c r="M13" s="627">
        <f>'[1]SSB'!$M$13/10</f>
        <v>23.5</v>
      </c>
      <c r="N13" s="625">
        <f>'[1]SSB'!$N$13/10</f>
        <v>33</v>
      </c>
      <c r="O13" s="626">
        <f>'[1]SSB'!$O$13/10</f>
        <v>56.5</v>
      </c>
      <c r="P13" s="628">
        <f>'[1]SSB'!$P$13/10</f>
        <v>115</v>
      </c>
      <c r="Q13" s="629">
        <f>'[1]SSB'!$Q$13/10</f>
        <v>25.648000000000003</v>
      </c>
      <c r="R13" s="630">
        <f>'[1]SSB'!$R$13/10</f>
        <v>28.008999999999997</v>
      </c>
      <c r="S13" s="631">
        <f t="shared" si="3"/>
        <v>53.657</v>
      </c>
      <c r="T13" s="632">
        <f>'[1]SSB'!$T$13/10</f>
        <v>30.8</v>
      </c>
      <c r="U13" s="630">
        <f>'[1]SSB'!$U$13/10</f>
        <v>51.539</v>
      </c>
      <c r="V13" s="631">
        <f t="shared" si="0"/>
        <v>82.339</v>
      </c>
      <c r="W13" s="631">
        <f t="shared" si="1"/>
        <v>135.99599999999998</v>
      </c>
    </row>
    <row r="14" spans="1:23" ht="41.25" customHeight="1" thickBot="1">
      <c r="A14" s="482"/>
      <c r="B14" s="482"/>
      <c r="C14" s="414"/>
      <c r="D14" s="414"/>
      <c r="E14" s="420"/>
      <c r="F14" s="414"/>
      <c r="G14" s="421"/>
      <c r="H14" s="414"/>
      <c r="I14" s="414"/>
      <c r="J14" s="414"/>
      <c r="K14" s="414"/>
      <c r="L14" s="414"/>
      <c r="M14" s="414"/>
      <c r="N14" s="414"/>
      <c r="O14" s="414"/>
      <c r="P14" s="414"/>
      <c r="Q14" s="422"/>
      <c r="R14" s="422"/>
      <c r="S14" s="422"/>
      <c r="T14" s="422"/>
      <c r="U14" s="422"/>
      <c r="V14" s="422"/>
      <c r="W14" s="422"/>
    </row>
    <row r="15" spans="1:23" ht="23.25" customHeight="1" thickBot="1">
      <c r="A15" s="992" t="s">
        <v>121</v>
      </c>
      <c r="B15" s="993"/>
      <c r="C15" s="440" t="s">
        <v>126</v>
      </c>
      <c r="D15" s="510" t="s">
        <v>127</v>
      </c>
      <c r="E15" s="437" t="s">
        <v>128</v>
      </c>
      <c r="F15" s="440" t="s">
        <v>129</v>
      </c>
      <c r="G15" s="510" t="s">
        <v>130</v>
      </c>
      <c r="H15" s="437" t="s">
        <v>131</v>
      </c>
      <c r="I15" s="437" t="s">
        <v>132</v>
      </c>
      <c r="J15" s="511" t="s">
        <v>75</v>
      </c>
      <c r="K15" s="442" t="s">
        <v>133</v>
      </c>
      <c r="L15" s="438" t="s">
        <v>134</v>
      </c>
      <c r="M15" s="443" t="s">
        <v>76</v>
      </c>
      <c r="N15" s="442" t="s">
        <v>77</v>
      </c>
      <c r="O15" s="438" t="s">
        <v>78</v>
      </c>
      <c r="P15" s="438" t="s">
        <v>79</v>
      </c>
      <c r="Q15" s="512" t="s">
        <v>75</v>
      </c>
      <c r="R15" s="445" t="s">
        <v>80</v>
      </c>
      <c r="S15" s="439" t="s">
        <v>81</v>
      </c>
      <c r="T15" s="446" t="s">
        <v>135</v>
      </c>
      <c r="U15" s="445" t="s">
        <v>136</v>
      </c>
      <c r="V15" s="439" t="s">
        <v>137</v>
      </c>
      <c r="W15" s="439" t="s">
        <v>138</v>
      </c>
    </row>
    <row r="16" spans="1:23" ht="23.25" customHeight="1" thickTop="1">
      <c r="A16" s="479" t="s">
        <v>44</v>
      </c>
      <c r="B16" s="429"/>
      <c r="C16" s="535">
        <f>'[1]SSB'!$C$16/10</f>
        <v>0.12</v>
      </c>
      <c r="D16" s="536">
        <f>'[1]SSB'!$D$16/10</f>
        <v>3.62</v>
      </c>
      <c r="E16" s="537">
        <f>SUM(C16:D16)</f>
        <v>3.74</v>
      </c>
      <c r="F16" s="538">
        <f>'[1]SSB'!$F$16/10</f>
        <v>1</v>
      </c>
      <c r="G16" s="536">
        <f>'[1]SSB'!$G$16/10</f>
        <v>1.7600000000000002</v>
      </c>
      <c r="H16" s="539">
        <f>SUM(F16:G16)</f>
        <v>2.7600000000000002</v>
      </c>
      <c r="I16" s="537">
        <f>E16+H16</f>
        <v>6.5</v>
      </c>
      <c r="J16" s="540">
        <f>'[1]SSB'!$J$16/10</f>
        <v>0.12</v>
      </c>
      <c r="K16" s="541">
        <f>'[1]SSB'!$K$16/10</f>
        <v>1.58</v>
      </c>
      <c r="L16" s="542">
        <f>'[1]SSB'!$L$16/10</f>
        <v>1.7</v>
      </c>
      <c r="M16" s="543">
        <f>'[1]SSB'!$M$16/10</f>
        <v>-0.3</v>
      </c>
      <c r="N16" s="541">
        <f>'[1]SSB'!$N$16/10</f>
        <v>3.7</v>
      </c>
      <c r="O16" s="542">
        <f>'[1]SSB'!$O$16/10</f>
        <v>3.4</v>
      </c>
      <c r="P16" s="542">
        <f>'[1]SSB'!$P$16/10</f>
        <v>5.1</v>
      </c>
      <c r="Q16" s="531">
        <f>'[1]SSB'!$Q$16/10</f>
        <v>-0.686</v>
      </c>
      <c r="R16" s="534">
        <f>'[1]SSB'!$R$16/10</f>
        <v>1.558</v>
      </c>
      <c r="S16" s="532">
        <f>SUM(Q16:R16)</f>
        <v>0.872</v>
      </c>
      <c r="T16" s="533">
        <f>'[1]SSB'!$T$16/10</f>
        <v>3.989</v>
      </c>
      <c r="U16" s="534">
        <f>'[1]SSB'!$U$16/10</f>
        <v>5.5</v>
      </c>
      <c r="V16" s="532">
        <f>SUM(T16:U16)</f>
        <v>9.489</v>
      </c>
      <c r="W16" s="532">
        <f>S16+V16</f>
        <v>10.361</v>
      </c>
    </row>
    <row r="17" spans="1:23" ht="23.25" customHeight="1">
      <c r="A17" s="480" t="s">
        <v>63</v>
      </c>
      <c r="B17" s="430"/>
      <c r="C17" s="385">
        <f aca="true" t="shared" si="5" ref="C17:H17">C16/C13</f>
        <v>0.004533434076312807</v>
      </c>
      <c r="D17" s="386">
        <f t="shared" si="5"/>
        <v>0.11169392162912682</v>
      </c>
      <c r="E17" s="387">
        <v>0.063</v>
      </c>
      <c r="F17" s="388">
        <f t="shared" si="5"/>
        <v>0.041666666666666664</v>
      </c>
      <c r="G17" s="386">
        <f t="shared" si="5"/>
        <v>0.0531400966183575</v>
      </c>
      <c r="H17" s="387">
        <f t="shared" si="5"/>
        <v>0.048319327731092446</v>
      </c>
      <c r="I17" s="387">
        <f>I16/I13</f>
        <v>0.05600551438910908</v>
      </c>
      <c r="J17" s="389">
        <f aca="true" t="shared" si="6" ref="J17:P17">J16/J13</f>
        <v>0.004533434076312807</v>
      </c>
      <c r="K17" s="28">
        <f t="shared" si="6"/>
        <v>0.049328754292850455</v>
      </c>
      <c r="L17" s="29">
        <f t="shared" si="6"/>
        <v>0.02905982905982906</v>
      </c>
      <c r="M17" s="30">
        <f t="shared" si="6"/>
        <v>-0.01276595744680851</v>
      </c>
      <c r="N17" s="28">
        <f t="shared" si="6"/>
        <v>0.11212121212121212</v>
      </c>
      <c r="O17" s="29">
        <f t="shared" si="6"/>
        <v>0.06017699115044248</v>
      </c>
      <c r="P17" s="29">
        <f t="shared" si="6"/>
        <v>0.04434782608695652</v>
      </c>
      <c r="Q17" s="390">
        <f aca="true" t="shared" si="7" ref="Q17:W17">Q16/Q13</f>
        <v>-0.026746724890829694</v>
      </c>
      <c r="R17" s="391">
        <f t="shared" si="7"/>
        <v>0.05562497768574388</v>
      </c>
      <c r="S17" s="392">
        <f t="shared" si="7"/>
        <v>0.01625137447117804</v>
      </c>
      <c r="T17" s="393">
        <f t="shared" si="7"/>
        <v>0.129512987012987</v>
      </c>
      <c r="U17" s="391">
        <f t="shared" si="7"/>
        <v>0.10671530297444654</v>
      </c>
      <c r="V17" s="392">
        <f t="shared" si="7"/>
        <v>0.1152430804357595</v>
      </c>
      <c r="W17" s="392">
        <f t="shared" si="7"/>
        <v>0.07618606429600872</v>
      </c>
    </row>
    <row r="18" spans="1:23" ht="23.25" customHeight="1">
      <c r="A18" s="480" t="s">
        <v>41</v>
      </c>
      <c r="B18" s="430"/>
      <c r="C18" s="557">
        <f>'[1]SSB'!$C$18/10</f>
        <v>1.1099999999999999</v>
      </c>
      <c r="D18" s="558">
        <f>'[1]SSB'!$D$18/10</f>
        <v>2.4899999999999998</v>
      </c>
      <c r="E18" s="545">
        <f>SUM(C18:D18)</f>
        <v>3.5999999999999996</v>
      </c>
      <c r="F18" s="559">
        <f>'[1]SSB'!$F$18/10</f>
        <v>0.9</v>
      </c>
      <c r="G18" s="558">
        <f>'[1]SSB'!$G$18/10</f>
        <v>1.47</v>
      </c>
      <c r="H18" s="545">
        <f>SUM(F18:G18)</f>
        <v>2.37</v>
      </c>
      <c r="I18" s="545">
        <f>E18+H18</f>
        <v>5.97</v>
      </c>
      <c r="J18" s="546">
        <f>'[1]SSB'!$J$18/10</f>
        <v>1.1099999999999999</v>
      </c>
      <c r="K18" s="547">
        <f>'[1]SSB'!$K$18/10</f>
        <v>1.7899999999999998</v>
      </c>
      <c r="L18" s="548">
        <f>'[1]SSB'!$L$18/10</f>
        <v>2.9</v>
      </c>
      <c r="M18" s="546">
        <f>'[1]SSB'!$M$18/10</f>
        <v>0.65</v>
      </c>
      <c r="N18" s="547">
        <f>'[1]SSB'!$N$18/10</f>
        <v>0.95</v>
      </c>
      <c r="O18" s="548">
        <f>'[1]SSB'!$O$18/10</f>
        <v>1.6</v>
      </c>
      <c r="P18" s="548">
        <f>'[1]SSB'!$P$18/10</f>
        <v>4.5</v>
      </c>
      <c r="Q18" s="608"/>
      <c r="R18" s="633"/>
      <c r="S18" s="634">
        <f>'[1]SSB'!$S$18/10</f>
        <v>2.6</v>
      </c>
      <c r="T18" s="608"/>
      <c r="U18" s="633"/>
      <c r="V18" s="634">
        <f>'[1]SSB'!$V$18/10</f>
        <v>5</v>
      </c>
      <c r="W18" s="634">
        <f>S18+V18</f>
        <v>7.6</v>
      </c>
    </row>
    <row r="19" spans="1:23" ht="23.25" customHeight="1">
      <c r="A19" s="481" t="s">
        <v>43</v>
      </c>
      <c r="B19" s="431"/>
      <c r="C19" s="560">
        <f>'[1]SSB'!$C$19/10</f>
        <v>0.93</v>
      </c>
      <c r="D19" s="561">
        <f>'[1]SSB'!$D$19/10</f>
        <v>1.6</v>
      </c>
      <c r="E19" s="549">
        <f>SUM(C19:D19)</f>
        <v>2.5300000000000002</v>
      </c>
      <c r="F19" s="562">
        <f>'[1]SSB'!$F$19/10</f>
        <v>0.9</v>
      </c>
      <c r="G19" s="561">
        <f>'[1]SSB'!$G$19/10</f>
        <v>0.97</v>
      </c>
      <c r="H19" s="549">
        <f>SUM(F19:G19)</f>
        <v>1.87</v>
      </c>
      <c r="I19" s="549">
        <f>E19+H19</f>
        <v>4.4</v>
      </c>
      <c r="J19" s="550">
        <f>'[1]SSB'!$J$19/10</f>
        <v>0.93</v>
      </c>
      <c r="K19" s="551">
        <f>'[1]SSB'!$K$19/10</f>
        <v>0.9800000000000001</v>
      </c>
      <c r="L19" s="552">
        <f>'[1]SSB'!$L$19/10</f>
        <v>1.9100000000000001</v>
      </c>
      <c r="M19" s="550">
        <f>'[1]SSB'!$M$19/10</f>
        <v>0.58</v>
      </c>
      <c r="N19" s="551">
        <f>'[1]SSB'!$N$19/10</f>
        <v>0.5700000000000001</v>
      </c>
      <c r="O19" s="552">
        <f>'[1]SSB'!$O$19/10</f>
        <v>1.15</v>
      </c>
      <c r="P19" s="552">
        <f>'[1]SSB'!$P$19/10</f>
        <v>3.06</v>
      </c>
      <c r="Q19" s="635"/>
      <c r="R19" s="636"/>
      <c r="S19" s="637"/>
      <c r="T19" s="635"/>
      <c r="U19" s="636"/>
      <c r="V19" s="637"/>
      <c r="W19" s="637">
        <f>'[1]SSB'!$W$19/10</f>
        <v>6.6</v>
      </c>
    </row>
    <row r="20" spans="1:23" ht="23.25" customHeight="1" thickBot="1">
      <c r="A20" s="477" t="s">
        <v>42</v>
      </c>
      <c r="B20" s="432"/>
      <c r="C20" s="563">
        <f>'[1]SSB'!$C$20/10</f>
        <v>0.58</v>
      </c>
      <c r="D20" s="564">
        <f>'[1]SSB'!$D$20/10</f>
        <v>1.4</v>
      </c>
      <c r="E20" s="565">
        <f>SUM(C20:D20)</f>
        <v>1.98</v>
      </c>
      <c r="F20" s="566">
        <f>'[1]SSB'!$F$20/10</f>
        <v>1.2</v>
      </c>
      <c r="G20" s="564">
        <f>'[1]SSB'!$G$20/10</f>
        <v>0.82</v>
      </c>
      <c r="H20" s="638">
        <f>SUM(F20:G20)</f>
        <v>2.02</v>
      </c>
      <c r="I20" s="553">
        <f>E20+H20</f>
        <v>4</v>
      </c>
      <c r="J20" s="554">
        <f>'[1]SSB'!$J$20/10</f>
        <v>0.58</v>
      </c>
      <c r="K20" s="555">
        <f>'[1]SSB'!$K$20/10</f>
        <v>0.9199999999999999</v>
      </c>
      <c r="L20" s="556">
        <f>'[1]SSB'!$L$20/10</f>
        <v>1.5</v>
      </c>
      <c r="M20" s="554">
        <f>'[1]SSB'!$M$20/10</f>
        <v>0.7</v>
      </c>
      <c r="N20" s="555">
        <f>'[1]SSB'!$N$20/10</f>
        <v>0.8</v>
      </c>
      <c r="O20" s="556">
        <f>'[1]SSB'!$O$20/10</f>
        <v>1.5</v>
      </c>
      <c r="P20" s="556">
        <f>'[1]SSB'!$P$20/10</f>
        <v>3</v>
      </c>
      <c r="Q20" s="639"/>
      <c r="R20" s="640"/>
      <c r="S20" s="641">
        <f>'[1]SSB'!$S$20/10</f>
        <v>1.3</v>
      </c>
      <c r="T20" s="642"/>
      <c r="U20" s="643"/>
      <c r="V20" s="641">
        <f>'[1]SSB'!$V$20/10</f>
        <v>1.9</v>
      </c>
      <c r="W20" s="641">
        <f>S20+V20</f>
        <v>3.2</v>
      </c>
    </row>
    <row r="21" spans="10:23" ht="42" customHeight="1" thickBot="1">
      <c r="J21" s="413"/>
      <c r="K21" s="413"/>
      <c r="L21" s="413"/>
      <c r="M21" s="413"/>
      <c r="N21" s="413"/>
      <c r="O21" s="413"/>
      <c r="P21" s="413"/>
      <c r="Q21" s="413"/>
      <c r="R21" s="413"/>
      <c r="S21" s="413"/>
      <c r="T21" s="413"/>
      <c r="U21" s="413"/>
      <c r="V21" s="413"/>
      <c r="W21" s="515" t="s">
        <v>139</v>
      </c>
    </row>
    <row r="22" spans="8:23" ht="23.25" customHeight="1">
      <c r="H22" s="22" t="s">
        <v>113</v>
      </c>
      <c r="I22" s="433"/>
      <c r="J22" s="962" t="s">
        <v>108</v>
      </c>
      <c r="K22" s="963"/>
      <c r="L22" s="963"/>
      <c r="M22" s="963"/>
      <c r="N22" s="963"/>
      <c r="O22" s="963"/>
      <c r="P22" s="964"/>
      <c r="Q22" s="970" t="s">
        <v>110</v>
      </c>
      <c r="R22" s="970"/>
      <c r="S22" s="970"/>
      <c r="T22" s="970"/>
      <c r="U22" s="970"/>
      <c r="V22" s="970"/>
      <c r="W22" s="971"/>
    </row>
    <row r="23" spans="8:23" ht="23.25" customHeight="1" thickBot="1">
      <c r="H23" s="994" t="s">
        <v>143</v>
      </c>
      <c r="I23" s="995"/>
      <c r="J23" s="965" t="s">
        <v>109</v>
      </c>
      <c r="K23" s="966"/>
      <c r="L23" s="963"/>
      <c r="M23" s="966"/>
      <c r="N23" s="966"/>
      <c r="O23" s="963"/>
      <c r="P23" s="964"/>
      <c r="Q23" s="972" t="s">
        <v>111</v>
      </c>
      <c r="R23" s="972"/>
      <c r="S23" s="973"/>
      <c r="T23" s="972"/>
      <c r="U23" s="972"/>
      <c r="V23" s="973"/>
      <c r="W23" s="971"/>
    </row>
    <row r="24" spans="8:23" ht="23.25" customHeight="1" thickBot="1">
      <c r="H24" s="996" t="s">
        <v>122</v>
      </c>
      <c r="I24" s="997"/>
      <c r="J24" s="514" t="s">
        <v>101</v>
      </c>
      <c r="K24" s="505" t="s">
        <v>102</v>
      </c>
      <c r="L24" s="438" t="s">
        <v>103</v>
      </c>
      <c r="M24" s="506" t="s">
        <v>104</v>
      </c>
      <c r="N24" s="505" t="s">
        <v>105</v>
      </c>
      <c r="O24" s="438" t="s">
        <v>106</v>
      </c>
      <c r="P24" s="438" t="s">
        <v>107</v>
      </c>
      <c r="Q24" s="507" t="s">
        <v>94</v>
      </c>
      <c r="R24" s="508" t="s">
        <v>95</v>
      </c>
      <c r="S24" s="439" t="s">
        <v>96</v>
      </c>
      <c r="T24" s="509" t="s">
        <v>97</v>
      </c>
      <c r="U24" s="508" t="s">
        <v>98</v>
      </c>
      <c r="V24" s="439" t="s">
        <v>99</v>
      </c>
      <c r="W24" s="439" t="s">
        <v>100</v>
      </c>
    </row>
    <row r="25" spans="8:23" ht="23.25" customHeight="1" thickTop="1">
      <c r="H25" s="483" t="s">
        <v>114</v>
      </c>
      <c r="I25" s="484"/>
      <c r="J25" s="149">
        <f aca="true" t="shared" si="8" ref="J25:P32">C6/J6</f>
        <v>1</v>
      </c>
      <c r="K25" s="150">
        <f t="shared" si="8"/>
        <v>1.0046620046620045</v>
      </c>
      <c r="L25" s="151">
        <v>1.004</v>
      </c>
      <c r="M25" s="152">
        <f t="shared" si="8"/>
        <v>1.0212765957446808</v>
      </c>
      <c r="N25" s="150">
        <f t="shared" si="8"/>
        <v>1.026875</v>
      </c>
      <c r="O25" s="151">
        <f t="shared" si="8"/>
        <v>1.0245045045045045</v>
      </c>
      <c r="P25" s="151">
        <f t="shared" si="8"/>
        <v>1.0142465753424659</v>
      </c>
      <c r="Q25" s="153">
        <f aca="true" t="shared" si="9" ref="Q25:W32">C6/Q6</f>
        <v>1.0336797619560998</v>
      </c>
      <c r="R25" s="154">
        <f t="shared" si="9"/>
        <v>1.1979352789358746</v>
      </c>
      <c r="S25" s="155">
        <v>1.12</v>
      </c>
      <c r="T25" s="153">
        <f t="shared" si="9"/>
        <v>0.8409839512229308</v>
      </c>
      <c r="U25" s="154">
        <f t="shared" si="9"/>
        <v>0.6639054449944439</v>
      </c>
      <c r="V25" s="155">
        <f t="shared" si="9"/>
        <v>0.7286660771724783</v>
      </c>
      <c r="W25" s="155">
        <f t="shared" si="9"/>
        <v>0.8791052219135144</v>
      </c>
    </row>
    <row r="26" spans="8:23" ht="23.25" customHeight="1" thickBot="1">
      <c r="H26" s="485" t="s">
        <v>115</v>
      </c>
      <c r="I26" s="486"/>
      <c r="J26" s="156">
        <f t="shared" si="8"/>
        <v>1</v>
      </c>
      <c r="K26" s="157">
        <f t="shared" si="8"/>
        <v>1.12</v>
      </c>
      <c r="L26" s="158">
        <f t="shared" si="8"/>
        <v>1.0533333333333335</v>
      </c>
      <c r="M26" s="159" t="e">
        <f t="shared" si="8"/>
        <v>#DIV/0!</v>
      </c>
      <c r="N26" s="157">
        <f t="shared" si="8"/>
        <v>0.26</v>
      </c>
      <c r="O26" s="158">
        <f t="shared" si="8"/>
        <v>0.26</v>
      </c>
      <c r="P26" s="158">
        <f t="shared" si="8"/>
        <v>0.9090909090909091</v>
      </c>
      <c r="Q26" s="160">
        <f t="shared" si="9"/>
        <v>1.01667344448963</v>
      </c>
      <c r="R26" s="161">
        <f t="shared" si="9"/>
        <v>0.793201133144476</v>
      </c>
      <c r="S26" s="162">
        <v>0.889</v>
      </c>
      <c r="T26" s="160">
        <f t="shared" si="9"/>
        <v>0</v>
      </c>
      <c r="U26" s="161">
        <f t="shared" si="9"/>
        <v>0.12720156555772993</v>
      </c>
      <c r="V26" s="162">
        <f t="shared" si="9"/>
        <v>0.06038086391082211</v>
      </c>
      <c r="W26" s="162">
        <f t="shared" si="9"/>
        <v>0.5151452709664126</v>
      </c>
    </row>
    <row r="27" spans="8:23" ht="23.25" customHeight="1" thickTop="1">
      <c r="H27" s="487"/>
      <c r="I27" s="488" t="s">
        <v>116</v>
      </c>
      <c r="J27" s="163" t="e">
        <f t="shared" si="8"/>
        <v>#DIV/0!</v>
      </c>
      <c r="K27" s="164" t="e">
        <f t="shared" si="8"/>
        <v>#DIV/0!</v>
      </c>
      <c r="L27" s="165" t="e">
        <f t="shared" si="8"/>
        <v>#DIV/0!</v>
      </c>
      <c r="M27" s="166" t="e">
        <f t="shared" si="8"/>
        <v>#DIV/0!</v>
      </c>
      <c r="N27" s="164" t="e">
        <f t="shared" si="8"/>
        <v>#DIV/0!</v>
      </c>
      <c r="O27" s="165" t="e">
        <f t="shared" si="8"/>
        <v>#DIV/0!</v>
      </c>
      <c r="P27" s="165" t="e">
        <f t="shared" si="8"/>
        <v>#DIV/0!</v>
      </c>
      <c r="Q27" s="167">
        <f t="shared" si="9"/>
        <v>0</v>
      </c>
      <c r="R27" s="168">
        <f t="shared" si="9"/>
        <v>1.6666666666666667</v>
      </c>
      <c r="S27" s="169">
        <f t="shared" si="9"/>
        <v>0.7874015748031497</v>
      </c>
      <c r="T27" s="167">
        <f t="shared" si="9"/>
        <v>0</v>
      </c>
      <c r="U27" s="168">
        <f t="shared" si="9"/>
        <v>0</v>
      </c>
      <c r="V27" s="169">
        <f t="shared" si="9"/>
        <v>0</v>
      </c>
      <c r="W27" s="169">
        <f t="shared" si="9"/>
        <v>0.44642857142857145</v>
      </c>
    </row>
    <row r="28" spans="8:23" ht="23.25" customHeight="1">
      <c r="H28" s="489"/>
      <c r="I28" s="490" t="s">
        <v>117</v>
      </c>
      <c r="J28" s="163">
        <f t="shared" si="8"/>
        <v>1</v>
      </c>
      <c r="K28" s="164">
        <f t="shared" si="8"/>
        <v>0.9047619047619047</v>
      </c>
      <c r="L28" s="165">
        <f t="shared" si="8"/>
        <v>0.95</v>
      </c>
      <c r="M28" s="166" t="e">
        <f t="shared" si="8"/>
        <v>#DIV/0!</v>
      </c>
      <c r="N28" s="164" t="e">
        <f t="shared" si="8"/>
        <v>#DIV/0!</v>
      </c>
      <c r="O28" s="165" t="e">
        <f t="shared" si="8"/>
        <v>#DIV/0!</v>
      </c>
      <c r="P28" s="165">
        <f t="shared" si="8"/>
        <v>1</v>
      </c>
      <c r="Q28" s="167">
        <f t="shared" si="9"/>
        <v>0.5846153846153846</v>
      </c>
      <c r="R28" s="168">
        <f t="shared" si="9"/>
        <v>0.8370044052863436</v>
      </c>
      <c r="S28" s="169">
        <f t="shared" si="9"/>
        <v>0.6884057971014492</v>
      </c>
      <c r="T28" s="170">
        <f t="shared" si="9"/>
        <v>0</v>
      </c>
      <c r="U28" s="168">
        <f t="shared" si="9"/>
        <v>0.08583690987124463</v>
      </c>
      <c r="V28" s="169">
        <f t="shared" si="9"/>
        <v>0.05128205128205128</v>
      </c>
      <c r="W28" s="169">
        <f t="shared" si="9"/>
        <v>0.42462845010615713</v>
      </c>
    </row>
    <row r="29" spans="8:23" ht="23.25" customHeight="1">
      <c r="H29" s="491"/>
      <c r="I29" s="490" t="s">
        <v>118</v>
      </c>
      <c r="J29" s="163" t="e">
        <f t="shared" si="8"/>
        <v>#DIV/0!</v>
      </c>
      <c r="K29" s="164" t="e">
        <f t="shared" si="8"/>
        <v>#DIV/0!</v>
      </c>
      <c r="L29" s="165" t="e">
        <f t="shared" si="8"/>
        <v>#DIV/0!</v>
      </c>
      <c r="M29" s="166" t="e">
        <f t="shared" si="8"/>
        <v>#DIV/0!</v>
      </c>
      <c r="N29" s="164" t="e">
        <f t="shared" si="8"/>
        <v>#DIV/0!</v>
      </c>
      <c r="O29" s="165" t="e">
        <f t="shared" si="8"/>
        <v>#DIV/0!</v>
      </c>
      <c r="P29" s="165" t="e">
        <f t="shared" si="8"/>
        <v>#DIV/0!</v>
      </c>
      <c r="Q29" s="167">
        <f t="shared" si="9"/>
        <v>0</v>
      </c>
      <c r="R29" s="168">
        <f t="shared" si="9"/>
        <v>0</v>
      </c>
      <c r="S29" s="169">
        <f t="shared" si="9"/>
        <v>0</v>
      </c>
      <c r="T29" s="35">
        <f t="shared" si="9"/>
        <v>0</v>
      </c>
      <c r="U29" s="168">
        <f t="shared" si="9"/>
        <v>0</v>
      </c>
      <c r="V29" s="169">
        <f t="shared" si="9"/>
        <v>0</v>
      </c>
      <c r="W29" s="169">
        <f t="shared" si="9"/>
        <v>0</v>
      </c>
    </row>
    <row r="30" spans="8:23" ht="23.25" customHeight="1">
      <c r="H30" s="492"/>
      <c r="I30" s="493" t="s">
        <v>119</v>
      </c>
      <c r="J30" s="163" t="e">
        <f t="shared" si="8"/>
        <v>#DIV/0!</v>
      </c>
      <c r="K30" s="164" t="e">
        <f t="shared" si="8"/>
        <v>#DIV/0!</v>
      </c>
      <c r="L30" s="165" t="e">
        <f t="shared" si="8"/>
        <v>#DIV/0!</v>
      </c>
      <c r="M30" s="166" t="e">
        <f t="shared" si="8"/>
        <v>#DIV/0!</v>
      </c>
      <c r="N30" s="164" t="e">
        <f t="shared" si="8"/>
        <v>#DIV/0!</v>
      </c>
      <c r="O30" s="165" t="e">
        <f t="shared" si="8"/>
        <v>#DIV/0!</v>
      </c>
      <c r="P30" s="165" t="e">
        <f t="shared" si="8"/>
        <v>#DIV/0!</v>
      </c>
      <c r="Q30" s="167">
        <f t="shared" si="9"/>
        <v>0</v>
      </c>
      <c r="R30" s="168">
        <f t="shared" si="9"/>
        <v>0</v>
      </c>
      <c r="S30" s="169">
        <f t="shared" si="9"/>
        <v>0</v>
      </c>
      <c r="T30" s="167">
        <f t="shared" si="9"/>
        <v>0</v>
      </c>
      <c r="U30" s="168">
        <f t="shared" si="9"/>
        <v>0</v>
      </c>
      <c r="V30" s="169">
        <f t="shared" si="9"/>
        <v>0</v>
      </c>
      <c r="W30" s="169">
        <f t="shared" si="9"/>
        <v>0</v>
      </c>
    </row>
    <row r="31" spans="8:23" ht="23.25" customHeight="1" thickBot="1">
      <c r="H31" s="494"/>
      <c r="I31" s="495" t="s">
        <v>120</v>
      </c>
      <c r="J31" s="171">
        <f t="shared" si="8"/>
        <v>1</v>
      </c>
      <c r="K31" s="172">
        <f t="shared" si="8"/>
        <v>1.0893854748603353</v>
      </c>
      <c r="L31" s="173">
        <f t="shared" si="8"/>
        <v>1.0390243902439025</v>
      </c>
      <c r="M31" s="174" t="e">
        <f t="shared" si="8"/>
        <v>#DIV/0!</v>
      </c>
      <c r="N31" s="172">
        <f t="shared" si="8"/>
        <v>0.24</v>
      </c>
      <c r="O31" s="173">
        <f t="shared" si="8"/>
        <v>0.24</v>
      </c>
      <c r="P31" s="173">
        <f t="shared" si="8"/>
        <v>0.8823529411764707</v>
      </c>
      <c r="Q31" s="175">
        <f t="shared" si="9"/>
        <v>1.1725888324873097</v>
      </c>
      <c r="R31" s="176">
        <f t="shared" si="9"/>
        <v>0.7881972514147131</v>
      </c>
      <c r="S31" s="177">
        <f t="shared" si="9"/>
        <v>0.9585958595859586</v>
      </c>
      <c r="T31" s="175">
        <f t="shared" si="9"/>
        <v>0</v>
      </c>
      <c r="U31" s="176">
        <f t="shared" si="9"/>
        <v>0.13737836290784203</v>
      </c>
      <c r="V31" s="177">
        <f t="shared" si="9"/>
        <v>0.06707657909446618</v>
      </c>
      <c r="W31" s="177">
        <f t="shared" si="9"/>
        <v>0.5609573672400897</v>
      </c>
    </row>
    <row r="32" spans="8:23" ht="23.25" customHeight="1" thickBot="1" thickTop="1">
      <c r="H32" s="496" t="s">
        <v>71</v>
      </c>
      <c r="I32" s="497"/>
      <c r="J32" s="178">
        <f t="shared" si="8"/>
        <v>1</v>
      </c>
      <c r="K32" s="179">
        <f t="shared" si="8"/>
        <v>1.011863877614736</v>
      </c>
      <c r="L32" s="180">
        <v>1.008</v>
      </c>
      <c r="M32" s="181">
        <f t="shared" si="8"/>
        <v>1.0212765957446808</v>
      </c>
      <c r="N32" s="179">
        <f t="shared" si="8"/>
        <v>1.0036363636363637</v>
      </c>
      <c r="O32" s="180">
        <f t="shared" si="8"/>
        <v>1.0109734513274335</v>
      </c>
      <c r="P32" s="180">
        <f t="shared" si="8"/>
        <v>1.0092173913043478</v>
      </c>
      <c r="Q32" s="182">
        <f t="shared" si="9"/>
        <v>1.032049282595134</v>
      </c>
      <c r="R32" s="183">
        <f t="shared" si="9"/>
        <v>1.1571280659787926</v>
      </c>
      <c r="S32" s="184">
        <v>1.098</v>
      </c>
      <c r="T32" s="182">
        <f t="shared" si="9"/>
        <v>0.7792207792207793</v>
      </c>
      <c r="U32" s="183">
        <f t="shared" si="9"/>
        <v>0.642620151729758</v>
      </c>
      <c r="V32" s="184">
        <f t="shared" si="9"/>
        <v>0.6937174364517422</v>
      </c>
      <c r="W32" s="184">
        <f t="shared" si="9"/>
        <v>0.8534074531603872</v>
      </c>
    </row>
    <row r="33" spans="8:23" ht="9.75" customHeight="1" thickBot="1">
      <c r="H33" s="502"/>
      <c r="I33" s="502"/>
      <c r="J33" s="185"/>
      <c r="K33" s="185"/>
      <c r="L33" s="185"/>
      <c r="M33" s="185"/>
      <c r="N33" s="185"/>
      <c r="O33" s="185"/>
      <c r="P33" s="185"/>
      <c r="Q33" s="423"/>
      <c r="R33" s="423"/>
      <c r="S33" s="423"/>
      <c r="T33" s="423"/>
      <c r="U33" s="423"/>
      <c r="V33" s="423"/>
      <c r="W33" s="423"/>
    </row>
    <row r="34" spans="8:23" ht="23.25" customHeight="1" thickBot="1">
      <c r="H34" s="998" t="s">
        <v>121</v>
      </c>
      <c r="I34" s="999"/>
      <c r="J34" s="513" t="s">
        <v>101</v>
      </c>
      <c r="K34" s="442" t="s">
        <v>102</v>
      </c>
      <c r="L34" s="438" t="s">
        <v>103</v>
      </c>
      <c r="M34" s="443" t="s">
        <v>104</v>
      </c>
      <c r="N34" s="442" t="s">
        <v>105</v>
      </c>
      <c r="O34" s="438" t="s">
        <v>106</v>
      </c>
      <c r="P34" s="438" t="s">
        <v>107</v>
      </c>
      <c r="Q34" s="512" t="s">
        <v>94</v>
      </c>
      <c r="R34" s="445" t="s">
        <v>95</v>
      </c>
      <c r="S34" s="439" t="s">
        <v>96</v>
      </c>
      <c r="T34" s="446" t="s">
        <v>97</v>
      </c>
      <c r="U34" s="445" t="s">
        <v>98</v>
      </c>
      <c r="V34" s="439" t="s">
        <v>99</v>
      </c>
      <c r="W34" s="439" t="s">
        <v>100</v>
      </c>
    </row>
    <row r="35" spans="8:23" ht="23.25" customHeight="1" thickTop="1">
      <c r="H35" s="498" t="s">
        <v>44</v>
      </c>
      <c r="I35" s="499"/>
      <c r="J35" s="402">
        <f aca="true" t="shared" si="10" ref="J35:P35">C16/J16</f>
        <v>1</v>
      </c>
      <c r="K35" s="403">
        <f t="shared" si="10"/>
        <v>2.291139240506329</v>
      </c>
      <c r="L35" s="404">
        <f t="shared" si="10"/>
        <v>2.2</v>
      </c>
      <c r="M35" s="405">
        <f t="shared" si="10"/>
        <v>-3.3333333333333335</v>
      </c>
      <c r="N35" s="403">
        <f t="shared" si="10"/>
        <v>0.4756756756756757</v>
      </c>
      <c r="O35" s="404">
        <f t="shared" si="10"/>
        <v>0.811764705882353</v>
      </c>
      <c r="P35" s="404">
        <f t="shared" si="10"/>
        <v>1.2745098039215688</v>
      </c>
      <c r="Q35" s="31">
        <f aca="true" t="shared" si="11" ref="Q35:W35">C16/Q16</f>
        <v>-0.1749271137026239</v>
      </c>
      <c r="R35" s="32">
        <f t="shared" si="11"/>
        <v>2.323491655969191</v>
      </c>
      <c r="S35" s="33">
        <f t="shared" si="11"/>
        <v>4.2889908256880735</v>
      </c>
      <c r="T35" s="34">
        <f t="shared" si="11"/>
        <v>0.25068939583855604</v>
      </c>
      <c r="U35" s="32">
        <f t="shared" si="11"/>
        <v>0.32000000000000006</v>
      </c>
      <c r="V35" s="33">
        <f t="shared" si="11"/>
        <v>0.29086310464748655</v>
      </c>
      <c r="W35" s="33">
        <f t="shared" si="11"/>
        <v>0.6273525721455457</v>
      </c>
    </row>
    <row r="36" spans="8:23" ht="23.25" customHeight="1">
      <c r="H36" s="517" t="s">
        <v>123</v>
      </c>
      <c r="I36" s="516"/>
      <c r="J36" s="406">
        <f aca="true" t="shared" si="12" ref="J36:P38">C18/J18</f>
        <v>1</v>
      </c>
      <c r="K36" s="394">
        <f t="shared" si="12"/>
        <v>1.3910614525139664</v>
      </c>
      <c r="L36" s="395">
        <f t="shared" si="12"/>
        <v>1.2413793103448274</v>
      </c>
      <c r="M36" s="396">
        <f t="shared" si="12"/>
        <v>1.3846153846153846</v>
      </c>
      <c r="N36" s="394">
        <f t="shared" si="12"/>
        <v>1.5473684210526317</v>
      </c>
      <c r="O36" s="395">
        <f t="shared" si="12"/>
        <v>1.48125</v>
      </c>
      <c r="P36" s="395">
        <f t="shared" si="12"/>
        <v>1.3266666666666667</v>
      </c>
      <c r="Q36" s="35"/>
      <c r="R36" s="36"/>
      <c r="S36" s="37">
        <f>E18/S18</f>
        <v>1.3846153846153844</v>
      </c>
      <c r="T36" s="35"/>
      <c r="U36" s="36"/>
      <c r="V36" s="37">
        <f>H18/V18</f>
        <v>0.47400000000000003</v>
      </c>
      <c r="W36" s="37">
        <f>I18/W18</f>
        <v>0.7855263157894737</v>
      </c>
    </row>
    <row r="37" spans="8:23" ht="23.25" customHeight="1">
      <c r="H37" s="500" t="s">
        <v>124</v>
      </c>
      <c r="I37" s="501"/>
      <c r="J37" s="407">
        <f t="shared" si="12"/>
        <v>1</v>
      </c>
      <c r="K37" s="408">
        <f t="shared" si="12"/>
        <v>1.6326530612244898</v>
      </c>
      <c r="L37" s="409">
        <f t="shared" si="12"/>
        <v>1.324607329842932</v>
      </c>
      <c r="M37" s="410">
        <f t="shared" si="12"/>
        <v>1.5517241379310347</v>
      </c>
      <c r="N37" s="408">
        <f t="shared" si="12"/>
        <v>1.701754385964912</v>
      </c>
      <c r="O37" s="409">
        <f t="shared" si="12"/>
        <v>1.6260869565217393</v>
      </c>
      <c r="P37" s="409">
        <f t="shared" si="12"/>
        <v>1.4379084967320261</v>
      </c>
      <c r="Q37" s="38"/>
      <c r="R37" s="39"/>
      <c r="S37" s="40"/>
      <c r="T37" s="38"/>
      <c r="U37" s="39"/>
      <c r="V37" s="40"/>
      <c r="W37" s="40">
        <f>I19/W19</f>
        <v>0.6666666666666667</v>
      </c>
    </row>
    <row r="38" spans="8:23" ht="23.25" customHeight="1" thickBot="1">
      <c r="H38" s="496" t="s">
        <v>125</v>
      </c>
      <c r="I38" s="497"/>
      <c r="J38" s="189">
        <f t="shared" si="12"/>
        <v>1</v>
      </c>
      <c r="K38" s="190">
        <f t="shared" si="12"/>
        <v>1.5217391304347827</v>
      </c>
      <c r="L38" s="191">
        <f t="shared" si="12"/>
        <v>1.32</v>
      </c>
      <c r="M38" s="192">
        <f t="shared" si="12"/>
        <v>1.7142857142857144</v>
      </c>
      <c r="N38" s="190">
        <f t="shared" si="12"/>
        <v>1.025</v>
      </c>
      <c r="O38" s="191">
        <f t="shared" si="12"/>
        <v>1.3466666666666667</v>
      </c>
      <c r="P38" s="411">
        <f t="shared" si="12"/>
        <v>1.3333333333333333</v>
      </c>
      <c r="Q38" s="187"/>
      <c r="R38" s="188"/>
      <c r="S38" s="186">
        <f>E20/S20</f>
        <v>1.523076923076923</v>
      </c>
      <c r="T38" s="187"/>
      <c r="U38" s="188"/>
      <c r="V38" s="186">
        <f>H20/V20</f>
        <v>1.063157894736842</v>
      </c>
      <c r="W38" s="186">
        <f>I20/W20</f>
        <v>1.25</v>
      </c>
    </row>
  </sheetData>
  <mergeCells count="17">
    <mergeCell ref="A5:B5"/>
    <mergeCell ref="A15:B15"/>
    <mergeCell ref="J22:P22"/>
    <mergeCell ref="J23:P23"/>
    <mergeCell ref="H23:I23"/>
    <mergeCell ref="Q22:W22"/>
    <mergeCell ref="Q23:W23"/>
    <mergeCell ref="H24:I24"/>
    <mergeCell ref="H34:I34"/>
    <mergeCell ref="Q4:W4"/>
    <mergeCell ref="C2:I2"/>
    <mergeCell ref="J2:P2"/>
    <mergeCell ref="Q2:W2"/>
    <mergeCell ref="A3:B3"/>
    <mergeCell ref="C3:I3"/>
    <mergeCell ref="J3:P3"/>
    <mergeCell ref="Q3:W3"/>
  </mergeCells>
  <printOptions/>
  <pageMargins left="0.2" right="0.2" top="0.5905511811023623" bottom="0.1968503937007874" header="0.5118110236220472" footer="0.35433070866141736"/>
  <pageSetup horizontalDpi="600" verticalDpi="600" orientation="landscape" paperSize="9" scale="62" r:id="rId2"/>
  <headerFooter alignWithMargins="0">
    <oddFooter>&amp;C&amp;P/&amp;N&amp;R&amp;F&amp;A</oddFooter>
  </headerFooter>
  <drawing r:id="rId1"/>
</worksheet>
</file>

<file path=xl/worksheets/sheet7.xml><?xml version="1.0" encoding="utf-8"?>
<worksheet xmlns="http://schemas.openxmlformats.org/spreadsheetml/2006/main" xmlns:r="http://schemas.openxmlformats.org/officeDocument/2006/relationships">
  <dimension ref="A1:W38"/>
  <sheetViews>
    <sheetView zoomScale="75" zoomScaleNormal="75" workbookViewId="0" topLeftCell="A1">
      <pane xSplit="2" ySplit="5" topLeftCell="C6" activePane="bottomRight" state="frozen"/>
      <selection pane="topLeft" activeCell="B32" sqref="B32"/>
      <selection pane="topRight" activeCell="B32" sqref="B32"/>
      <selection pane="bottomLeft" activeCell="B32" sqref="B32"/>
      <selection pane="bottomRight" activeCell="T7" sqref="T7"/>
    </sheetView>
  </sheetViews>
  <sheetFormatPr defaultColWidth="9.00390625" defaultRowHeight="13.5"/>
  <cols>
    <col min="1" max="23" width="10.125" style="415" customWidth="1"/>
    <col min="24" max="16384" width="9.00390625" style="415" customWidth="1"/>
  </cols>
  <sheetData>
    <row r="1" spans="1:23" ht="14.25" thickBot="1">
      <c r="A1" s="414"/>
      <c r="B1" s="414"/>
      <c r="C1" s="414"/>
      <c r="D1" s="414"/>
      <c r="E1" s="414"/>
      <c r="F1" s="414"/>
      <c r="G1" s="414"/>
      <c r="H1" s="414"/>
      <c r="I1" s="414"/>
      <c r="J1" s="414"/>
      <c r="K1" s="414"/>
      <c r="L1" s="414"/>
      <c r="M1" s="414"/>
      <c r="N1" s="414"/>
      <c r="O1" s="414"/>
      <c r="P1" s="414"/>
      <c r="Q1" s="414"/>
      <c r="R1" s="414"/>
      <c r="S1" s="414"/>
      <c r="T1" s="414"/>
      <c r="U1" s="414"/>
      <c r="V1" s="414"/>
      <c r="W1" s="2" t="s">
        <v>112</v>
      </c>
    </row>
    <row r="2" spans="1:23" ht="15.75">
      <c r="A2" s="416"/>
      <c r="B2" s="417"/>
      <c r="C2" s="974" t="s">
        <v>69</v>
      </c>
      <c r="D2" s="975"/>
      <c r="E2" s="975"/>
      <c r="F2" s="975"/>
      <c r="G2" s="975"/>
      <c r="H2" s="975"/>
      <c r="I2" s="976"/>
      <c r="J2" s="977" t="s">
        <v>69</v>
      </c>
      <c r="K2" s="978"/>
      <c r="L2" s="978"/>
      <c r="M2" s="978"/>
      <c r="N2" s="978"/>
      <c r="O2" s="978"/>
      <c r="P2" s="979"/>
      <c r="Q2" s="980" t="s">
        <v>73</v>
      </c>
      <c r="R2" s="981"/>
      <c r="S2" s="981"/>
      <c r="T2" s="981"/>
      <c r="U2" s="981"/>
      <c r="V2" s="981"/>
      <c r="W2" s="982"/>
    </row>
    <row r="3" spans="1:23" ht="15.75">
      <c r="A3" s="994" t="s">
        <v>4</v>
      </c>
      <c r="B3" s="1000"/>
      <c r="C3" s="983" t="s">
        <v>70</v>
      </c>
      <c r="D3" s="984"/>
      <c r="E3" s="984"/>
      <c r="F3" s="984"/>
      <c r="G3" s="984"/>
      <c r="H3" s="984"/>
      <c r="I3" s="985"/>
      <c r="J3" s="986" t="s">
        <v>72</v>
      </c>
      <c r="K3" s="987"/>
      <c r="L3" s="987"/>
      <c r="M3" s="987"/>
      <c r="N3" s="987"/>
      <c r="O3" s="987"/>
      <c r="P3" s="988"/>
      <c r="Q3" s="989" t="s">
        <v>74</v>
      </c>
      <c r="R3" s="973"/>
      <c r="S3" s="973"/>
      <c r="T3" s="973"/>
      <c r="U3" s="973"/>
      <c r="V3" s="973"/>
      <c r="W3" s="971"/>
    </row>
    <row r="4" spans="1:23" ht="9.75" customHeight="1" thickBot="1">
      <c r="A4" s="418"/>
      <c r="B4" s="419"/>
      <c r="C4" s="20"/>
      <c r="D4" s="21"/>
      <c r="E4" s="19"/>
      <c r="F4" s="21"/>
      <c r="G4" s="21"/>
      <c r="H4" s="19"/>
      <c r="I4" s="53"/>
      <c r="J4" s="399"/>
      <c r="K4" s="400"/>
      <c r="L4" s="293"/>
      <c r="M4" s="400"/>
      <c r="N4" s="400"/>
      <c r="O4" s="293"/>
      <c r="P4" s="401"/>
      <c r="Q4" s="967"/>
      <c r="R4" s="957"/>
      <c r="S4" s="968"/>
      <c r="T4" s="957"/>
      <c r="U4" s="957"/>
      <c r="V4" s="968"/>
      <c r="W4" s="969"/>
    </row>
    <row r="5" spans="1:23" ht="14.25" thickBot="1">
      <c r="A5" s="990" t="s">
        <v>113</v>
      </c>
      <c r="B5" s="991"/>
      <c r="C5" s="436" t="s">
        <v>126</v>
      </c>
      <c r="D5" s="503" t="s">
        <v>127</v>
      </c>
      <c r="E5" s="437" t="s">
        <v>128</v>
      </c>
      <c r="F5" s="436" t="s">
        <v>129</v>
      </c>
      <c r="G5" s="503" t="s">
        <v>130</v>
      </c>
      <c r="H5" s="437" t="s">
        <v>131</v>
      </c>
      <c r="I5" s="437" t="s">
        <v>132</v>
      </c>
      <c r="J5" s="504" t="s">
        <v>75</v>
      </c>
      <c r="K5" s="505" t="s">
        <v>133</v>
      </c>
      <c r="L5" s="438" t="s">
        <v>134</v>
      </c>
      <c r="M5" s="506" t="s">
        <v>76</v>
      </c>
      <c r="N5" s="505" t="s">
        <v>77</v>
      </c>
      <c r="O5" s="438" t="s">
        <v>78</v>
      </c>
      <c r="P5" s="438" t="s">
        <v>79</v>
      </c>
      <c r="Q5" s="507" t="s">
        <v>75</v>
      </c>
      <c r="R5" s="508" t="s">
        <v>80</v>
      </c>
      <c r="S5" s="439" t="s">
        <v>81</v>
      </c>
      <c r="T5" s="509" t="s">
        <v>135</v>
      </c>
      <c r="U5" s="508" t="s">
        <v>136</v>
      </c>
      <c r="V5" s="439" t="s">
        <v>137</v>
      </c>
      <c r="W5" s="439" t="s">
        <v>138</v>
      </c>
    </row>
    <row r="6" spans="1:23" ht="23.25" customHeight="1" thickTop="1">
      <c r="A6" s="466" t="s">
        <v>114</v>
      </c>
      <c r="B6" s="467"/>
      <c r="C6" s="567">
        <f>'[1]HCB'!$C$6/10</f>
        <v>5.88</v>
      </c>
      <c r="D6" s="568">
        <f>'[1]HCB'!$D$6/10</f>
        <v>5.5</v>
      </c>
      <c r="E6" s="569">
        <f>SUM(C6:D6)</f>
        <v>11.379999999999999</v>
      </c>
      <c r="F6" s="570">
        <f>'[1]HCB'!$F$6/10</f>
        <v>6.5</v>
      </c>
      <c r="G6" s="568">
        <f>'[1]HCB'!$G$6/10</f>
        <v>5.12</v>
      </c>
      <c r="H6" s="571">
        <f>SUM(F6:G6)</f>
        <v>11.620000000000001</v>
      </c>
      <c r="I6" s="567">
        <f>H6+E6</f>
        <v>23</v>
      </c>
      <c r="J6" s="572">
        <f>'[1]HCB'!$J$6/10</f>
        <v>5.88</v>
      </c>
      <c r="K6" s="573">
        <f>'[1]HCB'!$K$6/10</f>
        <v>5.62</v>
      </c>
      <c r="L6" s="574">
        <f>'[1]HCB'!$L$6/10</f>
        <v>11.5</v>
      </c>
      <c r="M6" s="575">
        <f>'[1]HCB'!$M$6/10</f>
        <v>6.5</v>
      </c>
      <c r="N6" s="573">
        <f>'[1]HCB'!$N$6/10</f>
        <v>5.5</v>
      </c>
      <c r="O6" s="574">
        <f>'[1]HCB'!$O$6/10</f>
        <v>12</v>
      </c>
      <c r="P6" s="576">
        <f>'[1]HCB'!$P$6/10</f>
        <v>23.5</v>
      </c>
      <c r="Q6" s="577">
        <f>'[1]HCB'!$Q$6/10</f>
        <v>5.129</v>
      </c>
      <c r="R6" s="578">
        <f>'[1]HCB'!$R$6/10</f>
        <v>5.228</v>
      </c>
      <c r="S6" s="579">
        <f aca="true" t="shared" si="0" ref="S6:S13">SUM(Q6:R6)</f>
        <v>10.357</v>
      </c>
      <c r="T6" s="580">
        <f>'[1]HCB'!$T$6/10</f>
        <v>6.313000000000001</v>
      </c>
      <c r="U6" s="578">
        <f>'[1]HCB'!$U$6/10</f>
        <v>4.633</v>
      </c>
      <c r="V6" s="579">
        <f aca="true" t="shared" si="1" ref="V6:V13">SUM(T6:U6)</f>
        <v>10.946000000000002</v>
      </c>
      <c r="W6" s="579">
        <f aca="true" t="shared" si="2" ref="W6:W13">S6+V6</f>
        <v>21.303</v>
      </c>
    </row>
    <row r="7" spans="1:23" ht="23.25" customHeight="1" thickBot="1">
      <c r="A7" s="468" t="s">
        <v>115</v>
      </c>
      <c r="B7" s="469"/>
      <c r="C7" s="582">
        <f aca="true" t="shared" si="3" ref="C7:I7">SUM(C8:C12)</f>
        <v>6.5</v>
      </c>
      <c r="D7" s="583">
        <f t="shared" si="3"/>
        <v>6.020000000000001</v>
      </c>
      <c r="E7" s="584">
        <f t="shared" si="3"/>
        <v>12.520000000000001</v>
      </c>
      <c r="F7" s="585">
        <f t="shared" si="3"/>
        <v>8</v>
      </c>
      <c r="G7" s="583">
        <f t="shared" si="3"/>
        <v>7.479999999999999</v>
      </c>
      <c r="H7" s="582">
        <f t="shared" si="3"/>
        <v>15.479999999999999</v>
      </c>
      <c r="I7" s="582">
        <f t="shared" si="3"/>
        <v>28</v>
      </c>
      <c r="J7" s="586">
        <f>'[1]HCB'!$J$7/10</f>
        <v>6.5</v>
      </c>
      <c r="K7" s="587">
        <f>'[1]HCB'!$K$7/10</f>
        <v>6.5</v>
      </c>
      <c r="L7" s="588">
        <f>'[1]HCB'!$L$7/10</f>
        <v>13</v>
      </c>
      <c r="M7" s="589">
        <f>'[1]HCB'!$M$7/10</f>
        <v>8</v>
      </c>
      <c r="N7" s="587">
        <f>'[1]HCB'!$N$7/10</f>
        <v>7</v>
      </c>
      <c r="O7" s="588">
        <f>'[1]HCB'!$O$7/10</f>
        <v>15</v>
      </c>
      <c r="P7" s="590">
        <f>'[1]HCB'!$P$7/10</f>
        <v>28</v>
      </c>
      <c r="Q7" s="591">
        <f>'[1]HCB'!$Q$7/10</f>
        <v>6.564</v>
      </c>
      <c r="R7" s="592">
        <f>'[1]HCB'!$R$7/10</f>
        <v>5.891</v>
      </c>
      <c r="S7" s="593">
        <v>12.4</v>
      </c>
      <c r="T7" s="594">
        <f>'[1]HCB'!$T$7/10</f>
        <v>7.0040000000000004</v>
      </c>
      <c r="U7" s="592">
        <f>'[1]HCB'!$U$7/10</f>
        <v>6.2</v>
      </c>
      <c r="V7" s="593">
        <f t="shared" si="1"/>
        <v>13.204</v>
      </c>
      <c r="W7" s="593">
        <f t="shared" si="2"/>
        <v>25.604</v>
      </c>
    </row>
    <row r="8" spans="1:23" ht="23.25" customHeight="1" thickTop="1">
      <c r="A8" s="470"/>
      <c r="B8" s="471" t="s">
        <v>116</v>
      </c>
      <c r="C8" s="567">
        <f>'[1]HCB'!$C$8/10</f>
        <v>3.55</v>
      </c>
      <c r="D8" s="595">
        <f>'[1]HCB'!$D$8/10</f>
        <v>3.28</v>
      </c>
      <c r="E8" s="596">
        <f>SUM(C8:D8)</f>
        <v>6.83</v>
      </c>
      <c r="F8" s="597">
        <f>'[1]HCB'!$F$8/10</f>
        <v>4</v>
      </c>
      <c r="G8" s="595">
        <f>'[1]HCB'!$G$8/10</f>
        <v>4.17</v>
      </c>
      <c r="H8" s="567">
        <f>SUM(F8:G8)</f>
        <v>8.17</v>
      </c>
      <c r="I8" s="567">
        <f>H8+E8</f>
        <v>15</v>
      </c>
      <c r="J8" s="598">
        <f>'[1]HCB'!$J$8/10</f>
        <v>3.55</v>
      </c>
      <c r="K8" s="599">
        <f>'[1]HCB'!$K$8/10</f>
        <v>3.45</v>
      </c>
      <c r="L8" s="600">
        <f>'[1]HCB'!$L$8/10</f>
        <v>7</v>
      </c>
      <c r="M8" s="601">
        <f>'[1]HCB'!$M$8/10</f>
        <v>4</v>
      </c>
      <c r="N8" s="599">
        <f>'[1]HCB'!$N$8/10</f>
        <v>4</v>
      </c>
      <c r="O8" s="600">
        <f>'[1]HCB'!$O$8/10</f>
        <v>8</v>
      </c>
      <c r="P8" s="602">
        <f>'[1]HCB'!$P$8/10</f>
        <v>15</v>
      </c>
      <c r="Q8" s="603">
        <f>'[1]HCB'!$Q$8/10</f>
        <v>3.533</v>
      </c>
      <c r="R8" s="604">
        <f>'[1]HCB'!$R$8/10</f>
        <v>3.2</v>
      </c>
      <c r="S8" s="605">
        <f t="shared" si="0"/>
        <v>6.7330000000000005</v>
      </c>
      <c r="T8" s="606">
        <f>'[1]HCB'!$T$8/10</f>
        <v>3.564</v>
      </c>
      <c r="U8" s="604">
        <f>'[1]HCB'!$U$8/10</f>
        <v>3.044</v>
      </c>
      <c r="V8" s="605">
        <f t="shared" si="1"/>
        <v>6.6080000000000005</v>
      </c>
      <c r="W8" s="605">
        <f t="shared" si="2"/>
        <v>13.341000000000001</v>
      </c>
    </row>
    <row r="9" spans="1:23" ht="23.25" customHeight="1">
      <c r="A9" s="472"/>
      <c r="B9" s="473" t="s">
        <v>117</v>
      </c>
      <c r="C9" s="567">
        <f>'[1]HCB'!$C$9/10</f>
        <v>1.83</v>
      </c>
      <c r="D9" s="595">
        <f>'[1]HCB'!$D$9/10</f>
        <v>1.8199999999999998</v>
      </c>
      <c r="E9" s="596">
        <f>SUM(C9:D9)</f>
        <v>3.65</v>
      </c>
      <c r="F9" s="597">
        <f>'[1]HCB'!$F$9/10</f>
        <v>2.5</v>
      </c>
      <c r="G9" s="595">
        <f>'[1]HCB'!$G$9/10</f>
        <v>2.35</v>
      </c>
      <c r="H9" s="567">
        <f>SUM(F9:G9)</f>
        <v>4.85</v>
      </c>
      <c r="I9" s="567">
        <f>H9+E9</f>
        <v>8.5</v>
      </c>
      <c r="J9" s="598">
        <f>'[1]HCB'!$J$9/10</f>
        <v>1.83</v>
      </c>
      <c r="K9" s="599">
        <f>'[1]HCB'!$K$9/10</f>
        <v>1.67</v>
      </c>
      <c r="L9" s="600">
        <f>'[1]HCB'!$L$9/10</f>
        <v>3.5</v>
      </c>
      <c r="M9" s="601">
        <f>'[1]HCB'!$M$9/10</f>
        <v>2.5</v>
      </c>
      <c r="N9" s="599">
        <f>'[1]HCB'!$N$9/10</f>
        <v>2</v>
      </c>
      <c r="O9" s="600">
        <f>'[1]HCB'!$O$9/10</f>
        <v>4.5</v>
      </c>
      <c r="P9" s="602">
        <f>'[1]HCB'!$P$9/10</f>
        <v>8</v>
      </c>
      <c r="Q9" s="603">
        <f>'[1]HCB'!$Q$9/10</f>
        <v>1.9329999999999998</v>
      </c>
      <c r="R9" s="604">
        <f>'[1]HCB'!$R$9/10</f>
        <v>1.775</v>
      </c>
      <c r="S9" s="605">
        <f t="shared" si="0"/>
        <v>3.7079999999999997</v>
      </c>
      <c r="T9" s="607">
        <f>'[1]HCB'!$T$9/10</f>
        <v>2.3739999999999997</v>
      </c>
      <c r="U9" s="604">
        <f>'[1]HCB'!$U$9/10</f>
        <v>2.2350000000000003</v>
      </c>
      <c r="V9" s="605">
        <f t="shared" si="1"/>
        <v>4.609</v>
      </c>
      <c r="W9" s="605">
        <f t="shared" si="2"/>
        <v>8.317</v>
      </c>
    </row>
    <row r="10" spans="1:23" ht="23.25" customHeight="1">
      <c r="A10" s="69"/>
      <c r="B10" s="473" t="s">
        <v>118</v>
      </c>
      <c r="C10" s="567">
        <f>'[1]HCB'!$C$10/10</f>
        <v>0.36</v>
      </c>
      <c r="D10" s="595">
        <f>'[1]HCB'!$D$10/10</f>
        <v>0.37</v>
      </c>
      <c r="E10" s="596">
        <f>SUM(C10:D10)</f>
        <v>0.73</v>
      </c>
      <c r="F10" s="597">
        <f>'[1]HCB'!$F$10/10</f>
        <v>0.5</v>
      </c>
      <c r="G10" s="595">
        <f>'[1]HCB'!$G$10/10</f>
        <v>0.27</v>
      </c>
      <c r="H10" s="567">
        <f>SUM(F10:G10)</f>
        <v>0.77</v>
      </c>
      <c r="I10" s="567">
        <f>H10+E10</f>
        <v>1.5</v>
      </c>
      <c r="J10" s="598">
        <f>'[1]HCB'!$J$10/10</f>
        <v>0.36</v>
      </c>
      <c r="K10" s="599">
        <f>'[1]HCB'!$K$10/10</f>
        <v>0.64</v>
      </c>
      <c r="L10" s="600">
        <f>'[1]HCB'!$L$10/10</f>
        <v>1</v>
      </c>
      <c r="M10" s="601">
        <f>'[1]HCB'!$M$10/10</f>
        <v>0.5</v>
      </c>
      <c r="N10" s="599">
        <f>'[1]HCB'!$N$10/10</f>
        <v>0</v>
      </c>
      <c r="O10" s="600">
        <f>'[1]HCB'!$O$10/10</f>
        <v>0.5</v>
      </c>
      <c r="P10" s="602">
        <f>'[1]HCB'!$P$10/10</f>
        <v>1.5</v>
      </c>
      <c r="Q10" s="603">
        <f>'[1]HCB'!$Q$10/10</f>
        <v>0.356</v>
      </c>
      <c r="R10" s="604">
        <f>'[1]HCB'!$R$10/10</f>
        <v>0.3</v>
      </c>
      <c r="S10" s="605">
        <f t="shared" si="0"/>
        <v>0.6559999999999999</v>
      </c>
      <c r="T10" s="608">
        <f>'[1]HCB'!$T$10/10</f>
        <v>0.28700000000000003</v>
      </c>
      <c r="U10" s="604">
        <f>'[1]HCB'!$U$10/10</f>
        <v>0.253</v>
      </c>
      <c r="V10" s="605">
        <f t="shared" si="1"/>
        <v>0.54</v>
      </c>
      <c r="W10" s="605">
        <f t="shared" si="2"/>
        <v>1.196</v>
      </c>
    </row>
    <row r="11" spans="1:23" ht="23.25" customHeight="1">
      <c r="A11" s="424"/>
      <c r="B11" s="474" t="s">
        <v>119</v>
      </c>
      <c r="C11" s="567">
        <f>'[1]HCB'!$C$11/10</f>
        <v>0.73</v>
      </c>
      <c r="D11" s="595">
        <f>'[1]HCB'!$D$11/10</f>
        <v>0.52</v>
      </c>
      <c r="E11" s="596">
        <f>SUM(C11:D11)</f>
        <v>1.25</v>
      </c>
      <c r="F11" s="597">
        <f>'[1]HCB'!$F$11/10</f>
        <v>1</v>
      </c>
      <c r="G11" s="595">
        <f>'[1]HCB'!$G$11/10</f>
        <v>0.75</v>
      </c>
      <c r="H11" s="567">
        <f>SUM(F11:G11)</f>
        <v>1.75</v>
      </c>
      <c r="I11" s="567">
        <f>H11+E11</f>
        <v>3</v>
      </c>
      <c r="J11" s="598">
        <f>'[1]HCB'!$J$11/10</f>
        <v>0.73</v>
      </c>
      <c r="K11" s="599">
        <f>'[1]HCB'!$K$11/10</f>
        <v>0.77</v>
      </c>
      <c r="L11" s="600">
        <f>'[1]HCB'!$L$11/10</f>
        <v>1.5</v>
      </c>
      <c r="M11" s="601">
        <f>'[1]HCB'!$M$11/10</f>
        <v>1</v>
      </c>
      <c r="N11" s="599">
        <f>'[1]HCB'!$N$11/10</f>
        <v>1</v>
      </c>
      <c r="O11" s="600">
        <f>'[1]HCB'!$O$11/10</f>
        <v>2</v>
      </c>
      <c r="P11" s="602">
        <f>'[1]HCB'!$P$11/10</f>
        <v>3.5</v>
      </c>
      <c r="Q11" s="603">
        <f>'[1]HCB'!$Q$11/10</f>
        <v>0.722</v>
      </c>
      <c r="R11" s="604">
        <f>'[1]HCB'!$R$11/10</f>
        <v>0.584</v>
      </c>
      <c r="S11" s="605">
        <f t="shared" si="0"/>
        <v>1.306</v>
      </c>
      <c r="T11" s="606">
        <f>'[1]HCB'!$T$11/10</f>
        <v>0.746</v>
      </c>
      <c r="U11" s="604">
        <f>'[1]HCB'!$U$11/10</f>
        <v>0.632</v>
      </c>
      <c r="V11" s="605">
        <f t="shared" si="1"/>
        <v>1.3780000000000001</v>
      </c>
      <c r="W11" s="605">
        <f t="shared" si="2"/>
        <v>2.684</v>
      </c>
    </row>
    <row r="12" spans="1:23" ht="23.25" customHeight="1" thickBot="1">
      <c r="A12" s="475"/>
      <c r="B12" s="476" t="s">
        <v>120</v>
      </c>
      <c r="C12" s="582">
        <f>'[1]HCB'!$C$12/10</f>
        <v>0.029999999999999714</v>
      </c>
      <c r="D12" s="583">
        <f>'[1]HCB'!$D$12/10</f>
        <v>0.030000000000001137</v>
      </c>
      <c r="E12" s="584">
        <f>SUM(C12:D12)</f>
        <v>0.06000000000000085</v>
      </c>
      <c r="F12" s="585">
        <f>'[1]HCB'!$F$12/10</f>
        <v>0</v>
      </c>
      <c r="G12" s="583">
        <f>'[1]HCB'!$G$12/10</f>
        <v>-0.06000000000000085</v>
      </c>
      <c r="H12" s="582">
        <f>SUM(F12:G12)</f>
        <v>-0.06000000000000085</v>
      </c>
      <c r="I12" s="582">
        <f>H12+E12</f>
        <v>0</v>
      </c>
      <c r="J12" s="609">
        <f>'[1]HCB'!$J$12/10</f>
        <v>0.029999999999999714</v>
      </c>
      <c r="K12" s="610">
        <f>'[1]HCB'!$K$12/10</f>
        <v>-0.029999999999999714</v>
      </c>
      <c r="L12" s="611">
        <f>'[1]HCB'!$L$12/10</f>
        <v>0</v>
      </c>
      <c r="M12" s="612">
        <f>'[1]HCB'!$M$12/10</f>
        <v>0</v>
      </c>
      <c r="N12" s="610">
        <f>'[1]HCB'!$N$12/10</f>
        <v>0</v>
      </c>
      <c r="O12" s="611">
        <f>'[1]HCB'!$O$12/10</f>
        <v>0</v>
      </c>
      <c r="P12" s="613">
        <f>'[1]HCB'!$P$12/10</f>
        <v>0</v>
      </c>
      <c r="Q12" s="614">
        <f>'[1]HCB'!$Q$12/10</f>
        <v>0.02</v>
      </c>
      <c r="R12" s="615">
        <f>'[1]HCB'!$R$12/10</f>
        <v>0.032</v>
      </c>
      <c r="S12" s="616">
        <f t="shared" si="0"/>
        <v>0.052000000000000005</v>
      </c>
      <c r="T12" s="617">
        <f>'[1]HCB'!$T$12/10</f>
        <v>0.033</v>
      </c>
      <c r="U12" s="615">
        <f>'[1]HCB'!$U$12/10</f>
        <v>0.036</v>
      </c>
      <c r="V12" s="616">
        <f t="shared" si="1"/>
        <v>0.069</v>
      </c>
      <c r="W12" s="616">
        <f t="shared" si="2"/>
        <v>0.12100000000000001</v>
      </c>
    </row>
    <row r="13" spans="1:23" ht="23.25" customHeight="1" thickBot="1" thickTop="1">
      <c r="A13" s="477" t="s">
        <v>71</v>
      </c>
      <c r="B13" s="478"/>
      <c r="C13" s="618">
        <f aca="true" t="shared" si="4" ref="C13:I13">SUM(C6:C7)</f>
        <v>12.379999999999999</v>
      </c>
      <c r="D13" s="619">
        <f t="shared" si="4"/>
        <v>11.520000000000001</v>
      </c>
      <c r="E13" s="620">
        <f t="shared" si="4"/>
        <v>23.9</v>
      </c>
      <c r="F13" s="621">
        <f t="shared" si="4"/>
        <v>14.5</v>
      </c>
      <c r="G13" s="622">
        <f t="shared" si="4"/>
        <v>12.599999999999998</v>
      </c>
      <c r="H13" s="623">
        <f t="shared" si="4"/>
        <v>27.1</v>
      </c>
      <c r="I13" s="623">
        <f t="shared" si="4"/>
        <v>51</v>
      </c>
      <c r="J13" s="624">
        <f>'[1]HCB'!$J$13/10</f>
        <v>12.379999999999999</v>
      </c>
      <c r="K13" s="625">
        <f>'[1]HCB'!$K$13/10</f>
        <v>12.120000000000001</v>
      </c>
      <c r="L13" s="626">
        <f>'[1]HCB'!$L$13/10</f>
        <v>24.5</v>
      </c>
      <c r="M13" s="627">
        <f>'[1]HCB'!$M$13/10</f>
        <v>14.5</v>
      </c>
      <c r="N13" s="625">
        <f>'[1]HCB'!$N$13/10</f>
        <v>12.5</v>
      </c>
      <c r="O13" s="626">
        <f>'[1]HCB'!$O$13/10</f>
        <v>27</v>
      </c>
      <c r="P13" s="628">
        <f>'[1]HCB'!$P$13/10</f>
        <v>51.5</v>
      </c>
      <c r="Q13" s="629">
        <f>'[1]HCB'!$Q$13/10</f>
        <v>11.693000000000001</v>
      </c>
      <c r="R13" s="630">
        <f>'[1]HCB'!$R$13/10</f>
        <v>11.119</v>
      </c>
      <c r="S13" s="631">
        <f t="shared" si="0"/>
        <v>22.812</v>
      </c>
      <c r="T13" s="632">
        <f>'[1]HCB'!$T$13/10</f>
        <v>13.316999999999998</v>
      </c>
      <c r="U13" s="630">
        <f>'[1]HCB'!$U$13/10</f>
        <v>10.833</v>
      </c>
      <c r="V13" s="631">
        <f t="shared" si="1"/>
        <v>24.15</v>
      </c>
      <c r="W13" s="631">
        <f t="shared" si="2"/>
        <v>46.962</v>
      </c>
    </row>
    <row r="14" spans="1:23" ht="41.25" customHeight="1" thickBot="1">
      <c r="A14" s="482"/>
      <c r="B14" s="482"/>
      <c r="C14" s="414"/>
      <c r="D14" s="414"/>
      <c r="E14" s="420"/>
      <c r="F14" s="414"/>
      <c r="G14" s="421"/>
      <c r="H14" s="414"/>
      <c r="I14" s="414"/>
      <c r="J14" s="414"/>
      <c r="K14" s="414"/>
      <c r="L14" s="414"/>
      <c r="M14" s="414"/>
      <c r="N14" s="414"/>
      <c r="O14" s="414"/>
      <c r="P14" s="414"/>
      <c r="Q14" s="422"/>
      <c r="R14" s="422"/>
      <c r="S14" s="422"/>
      <c r="T14" s="422"/>
      <c r="U14" s="422"/>
      <c r="V14" s="422"/>
      <c r="W14" s="422"/>
    </row>
    <row r="15" spans="1:23" ht="23.25" customHeight="1" thickBot="1">
      <c r="A15" s="992" t="s">
        <v>121</v>
      </c>
      <c r="B15" s="993"/>
      <c r="C15" s="436" t="s">
        <v>126</v>
      </c>
      <c r="D15" s="503" t="s">
        <v>127</v>
      </c>
      <c r="E15" s="437" t="s">
        <v>128</v>
      </c>
      <c r="F15" s="436" t="s">
        <v>129</v>
      </c>
      <c r="G15" s="503" t="s">
        <v>130</v>
      </c>
      <c r="H15" s="437" t="s">
        <v>131</v>
      </c>
      <c r="I15" s="437" t="s">
        <v>132</v>
      </c>
      <c r="J15" s="513" t="s">
        <v>75</v>
      </c>
      <c r="K15" s="442" t="s">
        <v>133</v>
      </c>
      <c r="L15" s="438" t="s">
        <v>134</v>
      </c>
      <c r="M15" s="443" t="s">
        <v>76</v>
      </c>
      <c r="N15" s="442" t="s">
        <v>77</v>
      </c>
      <c r="O15" s="438" t="s">
        <v>78</v>
      </c>
      <c r="P15" s="438" t="s">
        <v>79</v>
      </c>
      <c r="Q15" s="512" t="s">
        <v>75</v>
      </c>
      <c r="R15" s="445" t="s">
        <v>80</v>
      </c>
      <c r="S15" s="439" t="s">
        <v>81</v>
      </c>
      <c r="T15" s="446" t="s">
        <v>135</v>
      </c>
      <c r="U15" s="445" t="s">
        <v>136</v>
      </c>
      <c r="V15" s="439" t="s">
        <v>137</v>
      </c>
      <c r="W15" s="439" t="s">
        <v>138</v>
      </c>
    </row>
    <row r="16" spans="1:23" ht="23.25" customHeight="1" thickTop="1">
      <c r="A16" s="479" t="s">
        <v>44</v>
      </c>
      <c r="B16" s="429"/>
      <c r="C16" s="535">
        <f>'[1]HCB'!$C$16/10</f>
        <v>2.32</v>
      </c>
      <c r="D16" s="536">
        <f>'[1]HCB'!$D$16/10</f>
        <v>0.6799999999999999</v>
      </c>
      <c r="E16" s="537">
        <f>SUM(C16:D16)</f>
        <v>3</v>
      </c>
      <c r="F16" s="538">
        <f>'[1]HCB'!$F$16/10</f>
        <v>2.6</v>
      </c>
      <c r="G16" s="536">
        <f>'[1]HCB'!$G$16/10</f>
        <v>2.4</v>
      </c>
      <c r="H16" s="539">
        <f>SUM(F16:G16)</f>
        <v>5</v>
      </c>
      <c r="I16" s="537">
        <f>E16+H16</f>
        <v>8</v>
      </c>
      <c r="J16" s="540">
        <f>'[1]HCB'!$J$16/10</f>
        <v>2.32</v>
      </c>
      <c r="K16" s="541">
        <f>'[1]HCB'!$K$16/10</f>
        <v>2.08</v>
      </c>
      <c r="L16" s="542">
        <f>'[1]HCB'!$L$16/10</f>
        <v>4.4</v>
      </c>
      <c r="M16" s="543">
        <f>'[1]HCB'!$M$16/10</f>
        <v>2.8</v>
      </c>
      <c r="N16" s="541">
        <f>'[1]HCB'!$N$16/10</f>
        <v>1.5</v>
      </c>
      <c r="O16" s="542">
        <f>'[1]HCB'!$O$16/10</f>
        <v>4.3</v>
      </c>
      <c r="P16" s="542">
        <f>'[1]HCB'!$P$16/10</f>
        <v>8.7</v>
      </c>
      <c r="Q16" s="531">
        <f>'[1]HCB'!$Q$16/10</f>
        <v>1.918</v>
      </c>
      <c r="R16" s="534">
        <f>'[1]HCB'!$R$16/10</f>
        <v>1.8940000000000001</v>
      </c>
      <c r="S16" s="532">
        <f>SUM(Q16:R16)</f>
        <v>3.8120000000000003</v>
      </c>
      <c r="T16" s="533">
        <f>'[1]HCB'!$T$16/10</f>
        <v>2.947</v>
      </c>
      <c r="U16" s="534">
        <f>'[1]HCB'!$U$16/10</f>
        <v>0.4</v>
      </c>
      <c r="V16" s="532">
        <f>SUM(T16:U16)</f>
        <v>3.347</v>
      </c>
      <c r="W16" s="532">
        <f>S16+V16</f>
        <v>7.159000000000001</v>
      </c>
    </row>
    <row r="17" spans="1:23" ht="23.25" customHeight="1">
      <c r="A17" s="480" t="s">
        <v>63</v>
      </c>
      <c r="B17" s="430"/>
      <c r="C17" s="385">
        <f aca="true" t="shared" si="5" ref="C17:H17">C16/C13</f>
        <v>0.18739903069466882</v>
      </c>
      <c r="D17" s="386">
        <f t="shared" si="5"/>
        <v>0.05902777777777776</v>
      </c>
      <c r="E17" s="387">
        <f t="shared" si="5"/>
        <v>0.12552301255230125</v>
      </c>
      <c r="F17" s="388">
        <f t="shared" si="5"/>
        <v>0.1793103448275862</v>
      </c>
      <c r="G17" s="386">
        <f t="shared" si="5"/>
        <v>0.1904761904761905</v>
      </c>
      <c r="H17" s="387">
        <f t="shared" si="5"/>
        <v>0.18450184501845018</v>
      </c>
      <c r="I17" s="387">
        <f>I16/I13</f>
        <v>0.1568627450980392</v>
      </c>
      <c r="J17" s="389">
        <f aca="true" t="shared" si="6" ref="J17:P17">J16/J13</f>
        <v>0.18739903069466882</v>
      </c>
      <c r="K17" s="28">
        <f t="shared" si="6"/>
        <v>0.1716171617161716</v>
      </c>
      <c r="L17" s="29">
        <f t="shared" si="6"/>
        <v>0.1795918367346939</v>
      </c>
      <c r="M17" s="30">
        <f t="shared" si="6"/>
        <v>0.19310344827586207</v>
      </c>
      <c r="N17" s="28">
        <f t="shared" si="6"/>
        <v>0.12</v>
      </c>
      <c r="O17" s="29">
        <f t="shared" si="6"/>
        <v>0.15925925925925924</v>
      </c>
      <c r="P17" s="29">
        <f t="shared" si="6"/>
        <v>0.16893203883495145</v>
      </c>
      <c r="Q17" s="390">
        <f aca="true" t="shared" si="7" ref="Q17:W17">Q16/Q13</f>
        <v>0.1640297613957068</v>
      </c>
      <c r="R17" s="391">
        <f t="shared" si="7"/>
        <v>0.17033905926791978</v>
      </c>
      <c r="S17" s="392">
        <f t="shared" si="7"/>
        <v>0.16710503243906716</v>
      </c>
      <c r="T17" s="393">
        <f t="shared" si="7"/>
        <v>0.22129608770744164</v>
      </c>
      <c r="U17" s="391">
        <f t="shared" si="7"/>
        <v>0.036924213052709313</v>
      </c>
      <c r="V17" s="392">
        <f t="shared" si="7"/>
        <v>0.138592132505176</v>
      </c>
      <c r="W17" s="392">
        <f t="shared" si="7"/>
        <v>0.1524424002384907</v>
      </c>
    </row>
    <row r="18" spans="1:23" ht="23.25" customHeight="1">
      <c r="A18" s="480" t="s">
        <v>41</v>
      </c>
      <c r="B18" s="430"/>
      <c r="C18" s="557">
        <f>'[1]HCB'!$C$18/10</f>
        <v>0.61</v>
      </c>
      <c r="D18" s="558">
        <f>'[1]HCB'!$D$18/10</f>
        <v>0.79</v>
      </c>
      <c r="E18" s="545">
        <f>SUM(C18:D18)</f>
        <v>1.4</v>
      </c>
      <c r="F18" s="559">
        <f>'[1]HCB'!$F$18/10</f>
        <v>0.7</v>
      </c>
      <c r="G18" s="558">
        <f>'[1]HCB'!$G$18/10</f>
        <v>0.9</v>
      </c>
      <c r="H18" s="545">
        <f>SUM(F18:G18)</f>
        <v>1.6</v>
      </c>
      <c r="I18" s="545">
        <f>E18+H18</f>
        <v>3</v>
      </c>
      <c r="J18" s="546">
        <f>'[1]HCB'!$J$18/10</f>
        <v>0.61</v>
      </c>
      <c r="K18" s="547">
        <f>'[1]HCB'!$K$18/10</f>
        <v>0.89</v>
      </c>
      <c r="L18" s="548">
        <f>'[1]HCB'!$L$18/10</f>
        <v>1.5</v>
      </c>
      <c r="M18" s="546">
        <f>'[1]HCB'!$M$18/10</f>
        <v>0.85</v>
      </c>
      <c r="N18" s="547">
        <f>'[1]HCB'!$N$18/10</f>
        <v>0.75</v>
      </c>
      <c r="O18" s="548">
        <f>'[1]HCB'!$O$18/10</f>
        <v>1.6</v>
      </c>
      <c r="P18" s="548">
        <f>'[1]HCB'!$P$18/10</f>
        <v>3.1</v>
      </c>
      <c r="Q18" s="608"/>
      <c r="R18" s="633"/>
      <c r="S18" s="634">
        <f>'[1]HCB'!$S$18/10</f>
        <v>1.2</v>
      </c>
      <c r="T18" s="608"/>
      <c r="U18" s="633"/>
      <c r="V18" s="634">
        <f>'[1]HCB'!$V$18/10</f>
        <v>1.5</v>
      </c>
      <c r="W18" s="634">
        <f>S18+V18</f>
        <v>2.7</v>
      </c>
    </row>
    <row r="19" spans="1:23" ht="23.25" customHeight="1">
      <c r="A19" s="481" t="s">
        <v>43</v>
      </c>
      <c r="B19" s="431"/>
      <c r="C19" s="560">
        <f>'[1]HCB'!$C$19/10</f>
        <v>0.31</v>
      </c>
      <c r="D19" s="561">
        <f>'[1]HCB'!$D$19/10</f>
        <v>0.13</v>
      </c>
      <c r="E19" s="549">
        <f>SUM(C19:D19)</f>
        <v>0.44</v>
      </c>
      <c r="F19" s="562">
        <f>'[1]HCB'!$F$19/10</f>
        <v>0.3</v>
      </c>
      <c r="G19" s="561">
        <f>'[1]HCB'!$G$19/10</f>
        <v>0.26</v>
      </c>
      <c r="H19" s="549">
        <f>SUM(F19:G19)</f>
        <v>0.56</v>
      </c>
      <c r="I19" s="549">
        <f>E19+H19</f>
        <v>1</v>
      </c>
      <c r="J19" s="550">
        <f>'[1]HCB'!$J$19/10</f>
        <v>0.31</v>
      </c>
      <c r="K19" s="551">
        <f>'[1]HCB'!$K$19/10</f>
        <v>0.36</v>
      </c>
      <c r="L19" s="552">
        <f>'[1]HCB'!$L$19/10</f>
        <v>0.67</v>
      </c>
      <c r="M19" s="550">
        <f>'[1]HCB'!$M$19/10</f>
        <v>0.37</v>
      </c>
      <c r="N19" s="551">
        <f>'[1]HCB'!$N$19/10</f>
        <v>0.38</v>
      </c>
      <c r="O19" s="552">
        <f>'[1]HCB'!$O$19/10</f>
        <v>0.75</v>
      </c>
      <c r="P19" s="552">
        <f>'[1]HCB'!$P$19/10</f>
        <v>1.42</v>
      </c>
      <c r="Q19" s="635"/>
      <c r="R19" s="636"/>
      <c r="S19" s="637"/>
      <c r="T19" s="635"/>
      <c r="U19" s="636"/>
      <c r="V19" s="637"/>
      <c r="W19" s="637">
        <f>'[1]HCB'!$W$19/10</f>
        <v>0.9</v>
      </c>
    </row>
    <row r="20" spans="1:23" ht="23.25" customHeight="1" thickBot="1">
      <c r="A20" s="477" t="s">
        <v>42</v>
      </c>
      <c r="B20" s="432"/>
      <c r="C20" s="563">
        <f>'[1]HCB'!$C$20/10</f>
        <v>0.19</v>
      </c>
      <c r="D20" s="564">
        <f>'[1]HCB'!$D$20/10</f>
        <v>0.97</v>
      </c>
      <c r="E20" s="565">
        <f>SUM(C20:D20)</f>
        <v>1.16</v>
      </c>
      <c r="F20" s="566">
        <f>'[1]HCB'!$F$20/10</f>
        <v>0.4</v>
      </c>
      <c r="G20" s="564">
        <f>'[1]HCB'!$G$20/10</f>
        <v>0.24</v>
      </c>
      <c r="H20" s="638">
        <f>SUM(F20:G20)</f>
        <v>0.64</v>
      </c>
      <c r="I20" s="553">
        <f>E20+H20</f>
        <v>1.7999999999999998</v>
      </c>
      <c r="J20" s="554">
        <f>'[1]HCB'!$J$20/10</f>
        <v>0.19</v>
      </c>
      <c r="K20" s="555">
        <f>'[1]HCB'!$K$20/10</f>
        <v>0.8099999999999999</v>
      </c>
      <c r="L20" s="556">
        <f>'[1]HCB'!$L$20/10</f>
        <v>1</v>
      </c>
      <c r="M20" s="554">
        <f>'[1]HCB'!$M$20/10</f>
        <v>0.6</v>
      </c>
      <c r="N20" s="555">
        <f>'[1]HCB'!$N$20/10</f>
        <v>0.4</v>
      </c>
      <c r="O20" s="556">
        <f>'[1]HCB'!$O$20/10</f>
        <v>1</v>
      </c>
      <c r="P20" s="556">
        <f>'[1]HCB'!$P$20/10</f>
        <v>2</v>
      </c>
      <c r="Q20" s="639"/>
      <c r="R20" s="640"/>
      <c r="S20" s="641">
        <f>'[1]HCB'!$S$20/10</f>
        <v>0.4</v>
      </c>
      <c r="T20" s="642"/>
      <c r="U20" s="643"/>
      <c r="V20" s="641">
        <f>'[1]HCB'!$V$20/10</f>
        <v>1.5</v>
      </c>
      <c r="W20" s="641">
        <f>S20+V20</f>
        <v>1.9</v>
      </c>
    </row>
    <row r="21" spans="10:23" ht="42" customHeight="1" thickBot="1">
      <c r="J21" s="413"/>
      <c r="K21" s="413"/>
      <c r="L21" s="413"/>
      <c r="M21" s="413"/>
      <c r="N21" s="413"/>
      <c r="O21" s="413"/>
      <c r="P21" s="413"/>
      <c r="Q21" s="413"/>
      <c r="R21" s="413"/>
      <c r="S21" s="413"/>
      <c r="T21" s="413"/>
      <c r="U21" s="413"/>
      <c r="V21" s="413"/>
      <c r="W21" s="515" t="s">
        <v>139</v>
      </c>
    </row>
    <row r="22" spans="8:23" ht="23.25" customHeight="1">
      <c r="H22" s="22" t="s">
        <v>113</v>
      </c>
      <c r="I22" s="433"/>
      <c r="J22" s="962" t="s">
        <v>108</v>
      </c>
      <c r="K22" s="963"/>
      <c r="L22" s="963"/>
      <c r="M22" s="963"/>
      <c r="N22" s="963"/>
      <c r="O22" s="963"/>
      <c r="P22" s="964"/>
      <c r="Q22" s="970" t="s">
        <v>110</v>
      </c>
      <c r="R22" s="970"/>
      <c r="S22" s="970"/>
      <c r="T22" s="970"/>
      <c r="U22" s="970"/>
      <c r="V22" s="970"/>
      <c r="W22" s="971"/>
    </row>
    <row r="23" spans="8:23" ht="23.25" customHeight="1" thickBot="1">
      <c r="H23" s="994" t="s">
        <v>144</v>
      </c>
      <c r="I23" s="995"/>
      <c r="J23" s="965" t="s">
        <v>109</v>
      </c>
      <c r="K23" s="966"/>
      <c r="L23" s="963"/>
      <c r="M23" s="966"/>
      <c r="N23" s="966"/>
      <c r="O23" s="963"/>
      <c r="P23" s="964"/>
      <c r="Q23" s="972" t="s">
        <v>111</v>
      </c>
      <c r="R23" s="972"/>
      <c r="S23" s="973"/>
      <c r="T23" s="972"/>
      <c r="U23" s="972"/>
      <c r="V23" s="973"/>
      <c r="W23" s="971"/>
    </row>
    <row r="24" spans="8:23" ht="23.25" customHeight="1" thickBot="1">
      <c r="H24" s="996" t="s">
        <v>122</v>
      </c>
      <c r="I24" s="997"/>
      <c r="J24" s="514" t="s">
        <v>101</v>
      </c>
      <c r="K24" s="505" t="s">
        <v>102</v>
      </c>
      <c r="L24" s="438" t="s">
        <v>103</v>
      </c>
      <c r="M24" s="506" t="s">
        <v>104</v>
      </c>
      <c r="N24" s="505" t="s">
        <v>105</v>
      </c>
      <c r="O24" s="438" t="s">
        <v>106</v>
      </c>
      <c r="P24" s="438" t="s">
        <v>107</v>
      </c>
      <c r="Q24" s="507" t="s">
        <v>94</v>
      </c>
      <c r="R24" s="508" t="s">
        <v>95</v>
      </c>
      <c r="S24" s="439" t="s">
        <v>96</v>
      </c>
      <c r="T24" s="509" t="s">
        <v>97</v>
      </c>
      <c r="U24" s="508" t="s">
        <v>98</v>
      </c>
      <c r="V24" s="439" t="s">
        <v>99</v>
      </c>
      <c r="W24" s="439" t="s">
        <v>100</v>
      </c>
    </row>
    <row r="25" spans="8:23" ht="23.25" customHeight="1" thickTop="1">
      <c r="H25" s="483" t="s">
        <v>114</v>
      </c>
      <c r="I25" s="484"/>
      <c r="J25" s="149">
        <f aca="true" t="shared" si="8" ref="J25:P32">C6/J6</f>
        <v>1</v>
      </c>
      <c r="K25" s="150">
        <f t="shared" si="8"/>
        <v>0.9786476868327402</v>
      </c>
      <c r="L25" s="151">
        <f t="shared" si="8"/>
        <v>0.9895652173913042</v>
      </c>
      <c r="M25" s="152">
        <f t="shared" si="8"/>
        <v>1</v>
      </c>
      <c r="N25" s="150">
        <f t="shared" si="8"/>
        <v>0.9309090909090909</v>
      </c>
      <c r="O25" s="151">
        <f t="shared" si="8"/>
        <v>0.9683333333333334</v>
      </c>
      <c r="P25" s="151">
        <f t="shared" si="8"/>
        <v>0.9787234042553191</v>
      </c>
      <c r="Q25" s="153">
        <f aca="true" t="shared" si="9" ref="Q25:W32">C6/Q6</f>
        <v>1.146422304542796</v>
      </c>
      <c r="R25" s="154">
        <f t="shared" si="9"/>
        <v>1.052027543993879</v>
      </c>
      <c r="S25" s="155">
        <v>1.095</v>
      </c>
      <c r="T25" s="153">
        <f t="shared" si="9"/>
        <v>1.0296214161254553</v>
      </c>
      <c r="U25" s="154">
        <f t="shared" si="9"/>
        <v>1.1051154759335204</v>
      </c>
      <c r="V25" s="155">
        <f t="shared" si="9"/>
        <v>1.0615750045678787</v>
      </c>
      <c r="W25" s="155">
        <f t="shared" si="9"/>
        <v>1.0796601417640708</v>
      </c>
    </row>
    <row r="26" spans="8:23" ht="23.25" customHeight="1" thickBot="1">
      <c r="H26" s="485" t="s">
        <v>115</v>
      </c>
      <c r="I26" s="486"/>
      <c r="J26" s="156">
        <f t="shared" si="8"/>
        <v>1</v>
      </c>
      <c r="K26" s="157">
        <f t="shared" si="8"/>
        <v>0.9261538461538463</v>
      </c>
      <c r="L26" s="158">
        <f t="shared" si="8"/>
        <v>0.9630769230769232</v>
      </c>
      <c r="M26" s="159">
        <f t="shared" si="8"/>
        <v>1</v>
      </c>
      <c r="N26" s="157">
        <f t="shared" si="8"/>
        <v>1.0685714285714283</v>
      </c>
      <c r="O26" s="158">
        <f t="shared" si="8"/>
        <v>1.0319999999999998</v>
      </c>
      <c r="P26" s="158">
        <f t="shared" si="8"/>
        <v>1</v>
      </c>
      <c r="Q26" s="160">
        <f t="shared" si="9"/>
        <v>0.9902498476538696</v>
      </c>
      <c r="R26" s="161">
        <f t="shared" si="9"/>
        <v>1.0218978102189784</v>
      </c>
      <c r="S26" s="162">
        <v>1.007</v>
      </c>
      <c r="T26" s="160">
        <f t="shared" si="9"/>
        <v>1.1422044545973729</v>
      </c>
      <c r="U26" s="161">
        <f t="shared" si="9"/>
        <v>1.2064516129032254</v>
      </c>
      <c r="V26" s="162">
        <f t="shared" si="9"/>
        <v>1.172372008482278</v>
      </c>
      <c r="W26" s="162">
        <f t="shared" si="9"/>
        <v>1.0935791282612093</v>
      </c>
    </row>
    <row r="27" spans="8:23" ht="23.25" customHeight="1" thickTop="1">
      <c r="H27" s="487"/>
      <c r="I27" s="488" t="s">
        <v>116</v>
      </c>
      <c r="J27" s="163">
        <f t="shared" si="8"/>
        <v>1</v>
      </c>
      <c r="K27" s="164">
        <f t="shared" si="8"/>
        <v>0.9507246376811593</v>
      </c>
      <c r="L27" s="165">
        <f t="shared" si="8"/>
        <v>0.9757142857142858</v>
      </c>
      <c r="M27" s="166">
        <f t="shared" si="8"/>
        <v>1</v>
      </c>
      <c r="N27" s="164">
        <f t="shared" si="8"/>
        <v>1.0425</v>
      </c>
      <c r="O27" s="165">
        <f t="shared" si="8"/>
        <v>1.02125</v>
      </c>
      <c r="P27" s="165">
        <f t="shared" si="8"/>
        <v>1</v>
      </c>
      <c r="Q27" s="167">
        <f t="shared" si="9"/>
        <v>1.004811774695726</v>
      </c>
      <c r="R27" s="168">
        <f t="shared" si="9"/>
        <v>1.025</v>
      </c>
      <c r="S27" s="169">
        <f t="shared" si="9"/>
        <v>1.0144066537947423</v>
      </c>
      <c r="T27" s="167">
        <f t="shared" si="9"/>
        <v>1.122334455667789</v>
      </c>
      <c r="U27" s="168">
        <f t="shared" si="9"/>
        <v>1.3699080157687253</v>
      </c>
      <c r="V27" s="169">
        <f t="shared" si="9"/>
        <v>1.2363801452784502</v>
      </c>
      <c r="W27" s="169">
        <f t="shared" si="9"/>
        <v>1.1243534967393747</v>
      </c>
    </row>
    <row r="28" spans="8:23" ht="23.25" customHeight="1">
      <c r="H28" s="489"/>
      <c r="I28" s="490" t="s">
        <v>117</v>
      </c>
      <c r="J28" s="163">
        <f t="shared" si="8"/>
        <v>1</v>
      </c>
      <c r="K28" s="164">
        <f t="shared" si="8"/>
        <v>1.089820359281437</v>
      </c>
      <c r="L28" s="165">
        <f t="shared" si="8"/>
        <v>1.042857142857143</v>
      </c>
      <c r="M28" s="166">
        <f t="shared" si="8"/>
        <v>1</v>
      </c>
      <c r="N28" s="164">
        <f t="shared" si="8"/>
        <v>1.175</v>
      </c>
      <c r="O28" s="165">
        <f t="shared" si="8"/>
        <v>1.0777777777777777</v>
      </c>
      <c r="P28" s="165">
        <f t="shared" si="8"/>
        <v>1.0625</v>
      </c>
      <c r="Q28" s="167">
        <f t="shared" si="9"/>
        <v>0.9467149508535956</v>
      </c>
      <c r="R28" s="168">
        <f t="shared" si="9"/>
        <v>1.0253521126760563</v>
      </c>
      <c r="S28" s="169">
        <f t="shared" si="9"/>
        <v>0.9843581445523194</v>
      </c>
      <c r="T28" s="170">
        <f t="shared" si="9"/>
        <v>1.0530749789385005</v>
      </c>
      <c r="U28" s="168">
        <f t="shared" si="9"/>
        <v>1.0514541387024607</v>
      </c>
      <c r="V28" s="169">
        <f t="shared" si="9"/>
        <v>1.0522889997830331</v>
      </c>
      <c r="W28" s="169">
        <f t="shared" si="9"/>
        <v>1.0220031261272093</v>
      </c>
    </row>
    <row r="29" spans="8:23" ht="23.25" customHeight="1">
      <c r="H29" s="491"/>
      <c r="I29" s="490" t="s">
        <v>118</v>
      </c>
      <c r="J29" s="163">
        <f t="shared" si="8"/>
        <v>1</v>
      </c>
      <c r="K29" s="164">
        <f t="shared" si="8"/>
        <v>0.578125</v>
      </c>
      <c r="L29" s="165">
        <f t="shared" si="8"/>
        <v>0.73</v>
      </c>
      <c r="M29" s="166">
        <f t="shared" si="8"/>
        <v>1</v>
      </c>
      <c r="N29" s="164" t="e">
        <f t="shared" si="8"/>
        <v>#DIV/0!</v>
      </c>
      <c r="O29" s="165">
        <f t="shared" si="8"/>
        <v>1.54</v>
      </c>
      <c r="P29" s="165">
        <f t="shared" si="8"/>
        <v>1</v>
      </c>
      <c r="Q29" s="167">
        <f t="shared" si="9"/>
        <v>1.0112359550561798</v>
      </c>
      <c r="R29" s="168">
        <f t="shared" si="9"/>
        <v>1.2333333333333334</v>
      </c>
      <c r="S29" s="169">
        <f t="shared" si="9"/>
        <v>1.1128048780487807</v>
      </c>
      <c r="T29" s="35">
        <f t="shared" si="9"/>
        <v>1.7421602787456445</v>
      </c>
      <c r="U29" s="168">
        <f t="shared" si="9"/>
        <v>1.0671936758893281</v>
      </c>
      <c r="V29" s="169">
        <f t="shared" si="9"/>
        <v>1.4259259259259258</v>
      </c>
      <c r="W29" s="169">
        <f t="shared" si="9"/>
        <v>1.254180602006689</v>
      </c>
    </row>
    <row r="30" spans="8:23" ht="23.25" customHeight="1">
      <c r="H30" s="492"/>
      <c r="I30" s="493" t="s">
        <v>119</v>
      </c>
      <c r="J30" s="163">
        <f t="shared" si="8"/>
        <v>1</v>
      </c>
      <c r="K30" s="164">
        <f t="shared" si="8"/>
        <v>0.6753246753246753</v>
      </c>
      <c r="L30" s="165">
        <f t="shared" si="8"/>
        <v>0.8333333333333334</v>
      </c>
      <c r="M30" s="166">
        <f t="shared" si="8"/>
        <v>1</v>
      </c>
      <c r="N30" s="164">
        <f t="shared" si="8"/>
        <v>0.75</v>
      </c>
      <c r="O30" s="165">
        <f t="shared" si="8"/>
        <v>0.875</v>
      </c>
      <c r="P30" s="165">
        <f t="shared" si="8"/>
        <v>0.8571428571428571</v>
      </c>
      <c r="Q30" s="167">
        <f t="shared" si="9"/>
        <v>1.0110803324099724</v>
      </c>
      <c r="R30" s="168">
        <f t="shared" si="9"/>
        <v>0.8904109589041097</v>
      </c>
      <c r="S30" s="169">
        <f t="shared" si="9"/>
        <v>0.9571209800918836</v>
      </c>
      <c r="T30" s="167">
        <f t="shared" si="9"/>
        <v>1.3404825737265416</v>
      </c>
      <c r="U30" s="168">
        <f t="shared" si="9"/>
        <v>1.1867088607594936</v>
      </c>
      <c r="V30" s="169">
        <f t="shared" si="9"/>
        <v>1.2699564586357037</v>
      </c>
      <c r="W30" s="169">
        <f t="shared" si="9"/>
        <v>1.1177347242921012</v>
      </c>
    </row>
    <row r="31" spans="8:23" ht="23.25" customHeight="1" thickBot="1">
      <c r="H31" s="494"/>
      <c r="I31" s="495" t="s">
        <v>120</v>
      </c>
      <c r="J31" s="171">
        <f t="shared" si="8"/>
        <v>1</v>
      </c>
      <c r="K31" s="172">
        <f t="shared" si="8"/>
        <v>-1.0000000000000475</v>
      </c>
      <c r="L31" s="173" t="e">
        <f t="shared" si="8"/>
        <v>#DIV/0!</v>
      </c>
      <c r="M31" s="174" t="e">
        <f t="shared" si="8"/>
        <v>#DIV/0!</v>
      </c>
      <c r="N31" s="172" t="e">
        <f t="shared" si="8"/>
        <v>#DIV/0!</v>
      </c>
      <c r="O31" s="173" t="e">
        <f t="shared" si="8"/>
        <v>#DIV/0!</v>
      </c>
      <c r="P31" s="173" t="e">
        <f t="shared" si="8"/>
        <v>#DIV/0!</v>
      </c>
      <c r="Q31" s="175">
        <f t="shared" si="9"/>
        <v>1.4999999999999858</v>
      </c>
      <c r="R31" s="176">
        <f t="shared" si="9"/>
        <v>0.9375000000000355</v>
      </c>
      <c r="S31" s="177">
        <f t="shared" si="9"/>
        <v>1.1538461538461702</v>
      </c>
      <c r="T31" s="175">
        <f t="shared" si="9"/>
        <v>0</v>
      </c>
      <c r="U31" s="176">
        <f t="shared" si="9"/>
        <v>-1.6666666666666905</v>
      </c>
      <c r="V31" s="177">
        <f t="shared" si="9"/>
        <v>-0.8695652173913166</v>
      </c>
      <c r="W31" s="177">
        <f t="shared" si="9"/>
        <v>0</v>
      </c>
    </row>
    <row r="32" spans="8:23" ht="23.25" customHeight="1" thickBot="1" thickTop="1">
      <c r="H32" s="496" t="s">
        <v>71</v>
      </c>
      <c r="I32" s="497"/>
      <c r="J32" s="178">
        <f t="shared" si="8"/>
        <v>1</v>
      </c>
      <c r="K32" s="179">
        <f t="shared" si="8"/>
        <v>0.9504950495049506</v>
      </c>
      <c r="L32" s="180">
        <f t="shared" si="8"/>
        <v>0.9755102040816326</v>
      </c>
      <c r="M32" s="181">
        <f t="shared" si="8"/>
        <v>1</v>
      </c>
      <c r="N32" s="179">
        <f t="shared" si="8"/>
        <v>1.0079999999999998</v>
      </c>
      <c r="O32" s="180">
        <f t="shared" si="8"/>
        <v>1.0037037037037038</v>
      </c>
      <c r="P32" s="180">
        <f t="shared" si="8"/>
        <v>0.9902912621359223</v>
      </c>
      <c r="Q32" s="182">
        <f t="shared" si="9"/>
        <v>1.0587531001453858</v>
      </c>
      <c r="R32" s="183">
        <f t="shared" si="9"/>
        <v>1.0360643942800614</v>
      </c>
      <c r="S32" s="184">
        <f t="shared" si="9"/>
        <v>1.0476941960371733</v>
      </c>
      <c r="T32" s="182">
        <f t="shared" si="9"/>
        <v>1.0888338214312534</v>
      </c>
      <c r="U32" s="183">
        <f t="shared" si="9"/>
        <v>1.1631127111603432</v>
      </c>
      <c r="V32" s="184">
        <f t="shared" si="9"/>
        <v>1.122153209109731</v>
      </c>
      <c r="W32" s="184">
        <f t="shared" si="9"/>
        <v>1.0859844129296026</v>
      </c>
    </row>
    <row r="33" spans="8:23" ht="9.75" customHeight="1" thickBot="1">
      <c r="H33" s="502"/>
      <c r="I33" s="502"/>
      <c r="J33" s="185"/>
      <c r="K33" s="185"/>
      <c r="L33" s="185"/>
      <c r="M33" s="185"/>
      <c r="N33" s="185"/>
      <c r="O33" s="185"/>
      <c r="P33" s="185"/>
      <c r="Q33" s="423"/>
      <c r="R33" s="423"/>
      <c r="S33" s="423"/>
      <c r="T33" s="423"/>
      <c r="U33" s="423"/>
      <c r="V33" s="423"/>
      <c r="W33" s="423"/>
    </row>
    <row r="34" spans="8:23" ht="23.25" customHeight="1" thickBot="1">
      <c r="H34" s="998" t="s">
        <v>121</v>
      </c>
      <c r="I34" s="999"/>
      <c r="J34" s="513" t="s">
        <v>101</v>
      </c>
      <c r="K34" s="442" t="s">
        <v>102</v>
      </c>
      <c r="L34" s="438" t="s">
        <v>103</v>
      </c>
      <c r="M34" s="443" t="s">
        <v>104</v>
      </c>
      <c r="N34" s="442" t="s">
        <v>105</v>
      </c>
      <c r="O34" s="438" t="s">
        <v>106</v>
      </c>
      <c r="P34" s="438" t="s">
        <v>107</v>
      </c>
      <c r="Q34" s="512" t="s">
        <v>94</v>
      </c>
      <c r="R34" s="445" t="s">
        <v>95</v>
      </c>
      <c r="S34" s="439" t="s">
        <v>96</v>
      </c>
      <c r="T34" s="446" t="s">
        <v>97</v>
      </c>
      <c r="U34" s="445" t="s">
        <v>98</v>
      </c>
      <c r="V34" s="439" t="s">
        <v>99</v>
      </c>
      <c r="W34" s="439" t="s">
        <v>100</v>
      </c>
    </row>
    <row r="35" spans="8:23" ht="23.25" customHeight="1" thickTop="1">
      <c r="H35" s="498" t="s">
        <v>44</v>
      </c>
      <c r="I35" s="499"/>
      <c r="J35" s="402">
        <f aca="true" t="shared" si="10" ref="J35:P35">C16/J16</f>
        <v>1</v>
      </c>
      <c r="K35" s="403">
        <f t="shared" si="10"/>
        <v>0.32692307692307687</v>
      </c>
      <c r="L35" s="404">
        <f t="shared" si="10"/>
        <v>0.6818181818181818</v>
      </c>
      <c r="M35" s="405">
        <f t="shared" si="10"/>
        <v>0.9285714285714287</v>
      </c>
      <c r="N35" s="403">
        <f t="shared" si="10"/>
        <v>1.5999999999999999</v>
      </c>
      <c r="O35" s="404">
        <f t="shared" si="10"/>
        <v>1.1627906976744187</v>
      </c>
      <c r="P35" s="404">
        <f t="shared" si="10"/>
        <v>0.9195402298850576</v>
      </c>
      <c r="Q35" s="31">
        <f aca="true" t="shared" si="11" ref="Q35:W35">C16/Q16</f>
        <v>1.2095933263816474</v>
      </c>
      <c r="R35" s="32">
        <f t="shared" si="11"/>
        <v>0.35902851108764516</v>
      </c>
      <c r="S35" s="33">
        <f t="shared" si="11"/>
        <v>0.7869884575026233</v>
      </c>
      <c r="T35" s="34">
        <f t="shared" si="11"/>
        <v>0.8822531387852053</v>
      </c>
      <c r="U35" s="32">
        <f t="shared" si="11"/>
        <v>5.999999999999999</v>
      </c>
      <c r="V35" s="33">
        <f t="shared" si="11"/>
        <v>1.4938751120406335</v>
      </c>
      <c r="W35" s="33">
        <f t="shared" si="11"/>
        <v>1.117474507612795</v>
      </c>
    </row>
    <row r="36" spans="8:23" ht="23.25" customHeight="1">
      <c r="H36" s="517" t="s">
        <v>123</v>
      </c>
      <c r="I36" s="516"/>
      <c r="J36" s="406">
        <f aca="true" t="shared" si="12" ref="J36:P38">C18/J18</f>
        <v>1</v>
      </c>
      <c r="K36" s="394">
        <f t="shared" si="12"/>
        <v>0.8876404494382023</v>
      </c>
      <c r="L36" s="395">
        <f t="shared" si="12"/>
        <v>0.9333333333333332</v>
      </c>
      <c r="M36" s="396">
        <f t="shared" si="12"/>
        <v>0.8235294117647058</v>
      </c>
      <c r="N36" s="394">
        <f t="shared" si="12"/>
        <v>1.2</v>
      </c>
      <c r="O36" s="395">
        <f t="shared" si="12"/>
        <v>1</v>
      </c>
      <c r="P36" s="395">
        <f t="shared" si="12"/>
        <v>0.9677419354838709</v>
      </c>
      <c r="Q36" s="35"/>
      <c r="R36" s="36"/>
      <c r="S36" s="37">
        <f>E18/S18</f>
        <v>1.1666666666666667</v>
      </c>
      <c r="T36" s="35"/>
      <c r="U36" s="36"/>
      <c r="V36" s="37">
        <f>H18/V18</f>
        <v>1.0666666666666667</v>
      </c>
      <c r="W36" s="37">
        <f>I18/W18</f>
        <v>1.111111111111111</v>
      </c>
    </row>
    <row r="37" spans="8:23" ht="23.25" customHeight="1">
      <c r="H37" s="500" t="s">
        <v>124</v>
      </c>
      <c r="I37" s="501"/>
      <c r="J37" s="407">
        <f t="shared" si="12"/>
        <v>1</v>
      </c>
      <c r="K37" s="408">
        <f t="shared" si="12"/>
        <v>0.36111111111111116</v>
      </c>
      <c r="L37" s="409">
        <f t="shared" si="12"/>
        <v>0.6567164179104478</v>
      </c>
      <c r="M37" s="410">
        <f t="shared" si="12"/>
        <v>0.8108108108108107</v>
      </c>
      <c r="N37" s="408">
        <f t="shared" si="12"/>
        <v>0.6842105263157895</v>
      </c>
      <c r="O37" s="409">
        <f t="shared" si="12"/>
        <v>0.7466666666666667</v>
      </c>
      <c r="P37" s="409">
        <f t="shared" si="12"/>
        <v>0.7042253521126761</v>
      </c>
      <c r="Q37" s="38"/>
      <c r="R37" s="39"/>
      <c r="S37" s="40"/>
      <c r="T37" s="38"/>
      <c r="U37" s="39"/>
      <c r="V37" s="40"/>
      <c r="W37" s="40">
        <f>I19/W19</f>
        <v>1.1111111111111112</v>
      </c>
    </row>
    <row r="38" spans="8:23" ht="23.25" customHeight="1" thickBot="1">
      <c r="H38" s="496" t="s">
        <v>125</v>
      </c>
      <c r="I38" s="497"/>
      <c r="J38" s="189">
        <f t="shared" si="12"/>
        <v>1</v>
      </c>
      <c r="K38" s="190">
        <f t="shared" si="12"/>
        <v>1.1975308641975309</v>
      </c>
      <c r="L38" s="191">
        <f t="shared" si="12"/>
        <v>1.16</v>
      </c>
      <c r="M38" s="192">
        <f t="shared" si="12"/>
        <v>0.6666666666666667</v>
      </c>
      <c r="N38" s="190">
        <f t="shared" si="12"/>
        <v>0.6</v>
      </c>
      <c r="O38" s="191">
        <f t="shared" si="12"/>
        <v>0.64</v>
      </c>
      <c r="P38" s="411">
        <f t="shared" si="12"/>
        <v>0.8999999999999999</v>
      </c>
      <c r="Q38" s="187"/>
      <c r="R38" s="188"/>
      <c r="S38" s="186">
        <f>E20/S20</f>
        <v>2.8999999999999995</v>
      </c>
      <c r="T38" s="187"/>
      <c r="U38" s="188"/>
      <c r="V38" s="186">
        <f>H20/V20</f>
        <v>0.4266666666666667</v>
      </c>
      <c r="W38" s="186">
        <f>I20/W20</f>
        <v>0.9473684210526315</v>
      </c>
    </row>
  </sheetData>
  <mergeCells count="17">
    <mergeCell ref="A5:B5"/>
    <mergeCell ref="A15:B15"/>
    <mergeCell ref="J22:P22"/>
    <mergeCell ref="J23:P23"/>
    <mergeCell ref="H23:I23"/>
    <mergeCell ref="Q22:W22"/>
    <mergeCell ref="Q23:W23"/>
    <mergeCell ref="H24:I24"/>
    <mergeCell ref="H34:I34"/>
    <mergeCell ref="Q4:W4"/>
    <mergeCell ref="C2:I2"/>
    <mergeCell ref="J2:P2"/>
    <mergeCell ref="Q2:W2"/>
    <mergeCell ref="A3:B3"/>
    <mergeCell ref="C3:I3"/>
    <mergeCell ref="J3:P3"/>
    <mergeCell ref="Q3:W3"/>
  </mergeCells>
  <printOptions/>
  <pageMargins left="0.27" right="0.2" top="0.5905511811023623" bottom="0.1968503937007874" header="0.5118110236220472" footer="0.35433070866141736"/>
  <pageSetup horizontalDpi="600" verticalDpi="600" orientation="landscape" paperSize="9" scale="62" r:id="rId2"/>
  <headerFooter alignWithMargins="0">
    <oddFooter>&amp;C&amp;P/&amp;N&amp;R&amp;F&amp;A</oddFooter>
  </headerFooter>
  <drawing r:id="rId1"/>
</worksheet>
</file>

<file path=xl/worksheets/sheet8.xml><?xml version="1.0" encoding="utf-8"?>
<worksheet xmlns="http://schemas.openxmlformats.org/spreadsheetml/2006/main" xmlns:r="http://schemas.openxmlformats.org/officeDocument/2006/relationships">
  <dimension ref="A1:AL38"/>
  <sheetViews>
    <sheetView zoomScale="75" zoomScaleNormal="75" workbookViewId="0" topLeftCell="A1">
      <pane xSplit="2" ySplit="5" topLeftCell="C6" activePane="bottomRight" state="frozen"/>
      <selection pane="topLeft" activeCell="B32" sqref="B32"/>
      <selection pane="topRight" activeCell="B32" sqref="B32"/>
      <selection pane="bottomLeft" activeCell="B32" sqref="B32"/>
      <selection pane="bottomRight" activeCell="D20" sqref="D20"/>
    </sheetView>
  </sheetViews>
  <sheetFormatPr defaultColWidth="9.00390625" defaultRowHeight="13.5"/>
  <cols>
    <col min="1" max="23" width="10.125" style="124" customWidth="1"/>
    <col min="24" max="16384" width="9.00390625" style="124" customWidth="1"/>
  </cols>
  <sheetData>
    <row r="1" spans="1:23" ht="14.25" thickBot="1">
      <c r="A1" s="123"/>
      <c r="B1" s="123"/>
      <c r="C1" s="123"/>
      <c r="D1" s="123"/>
      <c r="E1" s="123"/>
      <c r="F1" s="123"/>
      <c r="G1" s="123"/>
      <c r="H1" s="123"/>
      <c r="I1" s="123"/>
      <c r="J1" s="123"/>
      <c r="K1" s="123"/>
      <c r="L1" s="123"/>
      <c r="M1" s="123"/>
      <c r="N1" s="123"/>
      <c r="O1" s="123"/>
      <c r="P1" s="123"/>
      <c r="Q1" s="123"/>
      <c r="R1" s="123"/>
      <c r="S1" s="123"/>
      <c r="T1" s="123"/>
      <c r="U1" s="123"/>
      <c r="V1" s="123"/>
      <c r="W1" s="2" t="s">
        <v>112</v>
      </c>
    </row>
    <row r="2" spans="1:23" ht="15.75">
      <c r="A2" s="22"/>
      <c r="B2" s="125"/>
      <c r="C2" s="974" t="s">
        <v>69</v>
      </c>
      <c r="D2" s="975"/>
      <c r="E2" s="975"/>
      <c r="F2" s="975"/>
      <c r="G2" s="975"/>
      <c r="H2" s="975"/>
      <c r="I2" s="976"/>
      <c r="J2" s="977" t="s">
        <v>69</v>
      </c>
      <c r="K2" s="978"/>
      <c r="L2" s="978"/>
      <c r="M2" s="978"/>
      <c r="N2" s="978"/>
      <c r="O2" s="978"/>
      <c r="P2" s="979"/>
      <c r="Q2" s="980" t="s">
        <v>73</v>
      </c>
      <c r="R2" s="981"/>
      <c r="S2" s="981"/>
      <c r="T2" s="981"/>
      <c r="U2" s="981"/>
      <c r="V2" s="981"/>
      <c r="W2" s="982"/>
    </row>
    <row r="3" spans="1:23" ht="15.75">
      <c r="A3" s="994" t="s">
        <v>145</v>
      </c>
      <c r="B3" s="1000"/>
      <c r="C3" s="983" t="s">
        <v>70</v>
      </c>
      <c r="D3" s="984"/>
      <c r="E3" s="984"/>
      <c r="F3" s="984"/>
      <c r="G3" s="984"/>
      <c r="H3" s="984"/>
      <c r="I3" s="985"/>
      <c r="J3" s="986" t="s">
        <v>72</v>
      </c>
      <c r="K3" s="987"/>
      <c r="L3" s="987"/>
      <c r="M3" s="987"/>
      <c r="N3" s="987"/>
      <c r="O3" s="987"/>
      <c r="P3" s="988"/>
      <c r="Q3" s="989" t="s">
        <v>74</v>
      </c>
      <c r="R3" s="973"/>
      <c r="S3" s="973"/>
      <c r="T3" s="973"/>
      <c r="U3" s="973"/>
      <c r="V3" s="973"/>
      <c r="W3" s="971"/>
    </row>
    <row r="4" spans="1:23" ht="9.75" customHeight="1" thickBot="1">
      <c r="A4" s="424"/>
      <c r="B4" s="425"/>
      <c r="C4" s="20"/>
      <c r="D4" s="21"/>
      <c r="E4" s="19"/>
      <c r="F4" s="21"/>
      <c r="G4" s="21"/>
      <c r="H4" s="19"/>
      <c r="I4" s="53"/>
      <c r="J4" s="399"/>
      <c r="K4" s="400"/>
      <c r="L4" s="293"/>
      <c r="M4" s="400"/>
      <c r="N4" s="400"/>
      <c r="O4" s="293"/>
      <c r="P4" s="401"/>
      <c r="Q4" s="967"/>
      <c r="R4" s="957"/>
      <c r="S4" s="968"/>
      <c r="T4" s="957"/>
      <c r="U4" s="957"/>
      <c r="V4" s="968"/>
      <c r="W4" s="969"/>
    </row>
    <row r="5" spans="1:23" ht="14.25" thickBot="1">
      <c r="A5" s="990" t="s">
        <v>113</v>
      </c>
      <c r="B5" s="991"/>
      <c r="C5" s="436" t="s">
        <v>126</v>
      </c>
      <c r="D5" s="503" t="s">
        <v>127</v>
      </c>
      <c r="E5" s="437" t="s">
        <v>128</v>
      </c>
      <c r="F5" s="436" t="s">
        <v>129</v>
      </c>
      <c r="G5" s="503" t="s">
        <v>130</v>
      </c>
      <c r="H5" s="437" t="s">
        <v>131</v>
      </c>
      <c r="I5" s="437" t="s">
        <v>132</v>
      </c>
      <c r="J5" s="504" t="s">
        <v>75</v>
      </c>
      <c r="K5" s="505" t="s">
        <v>133</v>
      </c>
      <c r="L5" s="438" t="s">
        <v>134</v>
      </c>
      <c r="M5" s="506" t="s">
        <v>76</v>
      </c>
      <c r="N5" s="505" t="s">
        <v>77</v>
      </c>
      <c r="O5" s="438" t="s">
        <v>78</v>
      </c>
      <c r="P5" s="438" t="s">
        <v>79</v>
      </c>
      <c r="Q5" s="507" t="s">
        <v>75</v>
      </c>
      <c r="R5" s="508" t="s">
        <v>80</v>
      </c>
      <c r="S5" s="439" t="s">
        <v>81</v>
      </c>
      <c r="T5" s="509" t="s">
        <v>135</v>
      </c>
      <c r="U5" s="508" t="s">
        <v>136</v>
      </c>
      <c r="V5" s="439" t="s">
        <v>137</v>
      </c>
      <c r="W5" s="439" t="s">
        <v>138</v>
      </c>
    </row>
    <row r="6" spans="1:38" ht="23.25" customHeight="1" thickTop="1">
      <c r="A6" s="466" t="s">
        <v>114</v>
      </c>
      <c r="B6" s="467"/>
      <c r="C6" s="567">
        <f>'[1]他'!$C$6/10</f>
        <v>5.2299999999999995</v>
      </c>
      <c r="D6" s="568">
        <f>'[1]他'!$D$6/10</f>
        <v>6.680000000000024</v>
      </c>
      <c r="E6" s="569">
        <f>SUM(C6:D6)</f>
        <v>11.910000000000023</v>
      </c>
      <c r="F6" s="570">
        <f>'[1]他'!$F$6/10</f>
        <v>6.5</v>
      </c>
      <c r="G6" s="568">
        <f>'[1]他'!$G$6/10</f>
        <v>7.5899999999999945</v>
      </c>
      <c r="H6" s="571">
        <f>SUM(F6:G6)</f>
        <v>14.089999999999995</v>
      </c>
      <c r="I6" s="567">
        <f>H6+E6</f>
        <v>26.000000000000018</v>
      </c>
      <c r="J6" s="572">
        <f>'[1]他'!$J$6/10</f>
        <v>5.2299999999999995</v>
      </c>
      <c r="K6" s="573">
        <f>'[1]他'!$K$6/10</f>
        <v>6.2700000000000005</v>
      </c>
      <c r="L6" s="574">
        <f>'[1]他'!$L$6/10</f>
        <v>11.5</v>
      </c>
      <c r="M6" s="575">
        <f>'[1]他'!$M$6/10</f>
        <v>8</v>
      </c>
      <c r="N6" s="573">
        <f>'[1]他'!$N$6/10</f>
        <v>9</v>
      </c>
      <c r="O6" s="574">
        <f>'[1]他'!$O$6/10</f>
        <v>17</v>
      </c>
      <c r="P6" s="576">
        <f>'[1]他'!$P$6/10</f>
        <v>28.5</v>
      </c>
      <c r="Q6" s="577">
        <f>'[1]他'!$Q$6/10</f>
        <v>5.407</v>
      </c>
      <c r="R6" s="578">
        <f>'[1]他'!$R$6/10</f>
        <v>5.652</v>
      </c>
      <c r="S6" s="579">
        <v>11.2</v>
      </c>
      <c r="T6" s="580">
        <f>'[1]他'!$T$6/10</f>
        <v>6.1659999999999995</v>
      </c>
      <c r="U6" s="578">
        <f>'[1]他'!$U$6/10</f>
        <v>6.715000000000001</v>
      </c>
      <c r="V6" s="579">
        <f aca="true" t="shared" si="0" ref="V6:V13">SUM(T6:U6)</f>
        <v>12.881</v>
      </c>
      <c r="W6" s="579">
        <v>24</v>
      </c>
      <c r="X6" s="581"/>
      <c r="Y6" s="581"/>
      <c r="Z6" s="581"/>
      <c r="AA6" s="581"/>
      <c r="AB6" s="581"/>
      <c r="AC6" s="581"/>
      <c r="AD6" s="581"/>
      <c r="AE6" s="581"/>
      <c r="AF6" s="581"/>
      <c r="AG6" s="581"/>
      <c r="AH6" s="581"/>
      <c r="AI6" s="581"/>
      <c r="AJ6" s="581"/>
      <c r="AK6" s="581"/>
      <c r="AL6" s="581"/>
    </row>
    <row r="7" spans="1:38" ht="23.25" customHeight="1" thickBot="1">
      <c r="A7" s="468" t="s">
        <v>115</v>
      </c>
      <c r="B7" s="469"/>
      <c r="C7" s="582">
        <f aca="true" t="shared" si="1" ref="C7:I7">SUM(C8:C12)</f>
        <v>0.12999999999999615</v>
      </c>
      <c r="D7" s="583">
        <f t="shared" si="1"/>
        <v>0.06999999999995553</v>
      </c>
      <c r="E7" s="584">
        <f t="shared" si="1"/>
        <v>0.19999999999995166</v>
      </c>
      <c r="F7" s="585">
        <f t="shared" si="1"/>
        <v>0</v>
      </c>
      <c r="G7" s="583">
        <f t="shared" si="1"/>
        <v>0.3000000000000462</v>
      </c>
      <c r="H7" s="582">
        <f t="shared" si="1"/>
        <v>0.3000000000000462</v>
      </c>
      <c r="I7" s="582">
        <f t="shared" si="1"/>
        <v>0.4999999999999979</v>
      </c>
      <c r="J7" s="586">
        <f>'[1]他'!$J$7/10</f>
        <v>0.12999999999999617</v>
      </c>
      <c r="K7" s="587">
        <f>'[1]他'!$K$7/10</f>
        <v>-0.12999999999999617</v>
      </c>
      <c r="L7" s="588">
        <f>'[1]他'!$L$7/10</f>
        <v>0</v>
      </c>
      <c r="M7" s="589">
        <f>'[1]他'!$M$7/10</f>
        <v>0</v>
      </c>
      <c r="N7" s="587">
        <f>'[1]他'!$N$7/10</f>
        <v>0</v>
      </c>
      <c r="O7" s="588">
        <f>'[1]他'!$O$7/10</f>
        <v>0</v>
      </c>
      <c r="P7" s="590">
        <f>'[1]他'!$P$7/10</f>
        <v>0</v>
      </c>
      <c r="Q7" s="591">
        <f>'[1]他'!$Q$7/10</f>
        <v>0.223</v>
      </c>
      <c r="R7" s="592">
        <f>'[1]他'!$R$7/10</f>
        <v>0.06999999999999999</v>
      </c>
      <c r="S7" s="593">
        <v>0.2</v>
      </c>
      <c r="T7" s="594">
        <f>'[1]他'!$T$7/10</f>
        <v>0.077</v>
      </c>
      <c r="U7" s="592">
        <f>'[1]他'!$U$7/10</f>
        <v>0.16899999999999998</v>
      </c>
      <c r="V7" s="593">
        <f t="shared" si="0"/>
        <v>0.246</v>
      </c>
      <c r="W7" s="593">
        <v>0.5</v>
      </c>
      <c r="X7" s="581"/>
      <c r="Y7" s="581"/>
      <c r="Z7" s="581"/>
      <c r="AA7" s="581"/>
      <c r="AB7" s="581"/>
      <c r="AC7" s="581"/>
      <c r="AD7" s="581"/>
      <c r="AE7" s="581"/>
      <c r="AF7" s="581"/>
      <c r="AG7" s="581"/>
      <c r="AH7" s="581"/>
      <c r="AI7" s="581"/>
      <c r="AJ7" s="581"/>
      <c r="AK7" s="581"/>
      <c r="AL7" s="581"/>
    </row>
    <row r="8" spans="1:38" ht="23.25" customHeight="1" thickTop="1">
      <c r="A8" s="470"/>
      <c r="B8" s="471" t="s">
        <v>116</v>
      </c>
      <c r="C8" s="567">
        <f>'[1]他'!$C$8/10</f>
        <v>0.05</v>
      </c>
      <c r="D8" s="595">
        <f>'[1]他'!$D$8/10</f>
        <v>-0.08999999999999772</v>
      </c>
      <c r="E8" s="596">
        <f>SUM(C8:D8)</f>
        <v>-0.03999999999999772</v>
      </c>
      <c r="F8" s="597">
        <f>'[1]他'!$F$8/10</f>
        <v>0</v>
      </c>
      <c r="G8" s="595">
        <f>'[1]他'!$G$8/10</f>
        <v>-0.05999999999999659</v>
      </c>
      <c r="H8" s="567">
        <f>SUM(F8:G8)</f>
        <v>-0.05999999999999659</v>
      </c>
      <c r="I8" s="567">
        <f>H8+E8</f>
        <v>-0.09999999999999432</v>
      </c>
      <c r="J8" s="598">
        <f>'[1]他'!$J$8/10</f>
        <v>0.05</v>
      </c>
      <c r="K8" s="599">
        <f>'[1]他'!$K$8/10</f>
        <v>-0.05</v>
      </c>
      <c r="L8" s="600">
        <f>'[1]他'!$L$8/10</f>
        <v>0</v>
      </c>
      <c r="M8" s="601">
        <f>'[1]他'!$M$8/10</f>
        <v>0</v>
      </c>
      <c r="N8" s="599">
        <f>'[1]他'!$N$8/10</f>
        <v>0</v>
      </c>
      <c r="O8" s="600">
        <f>'[1]他'!$O$8/10</f>
        <v>0</v>
      </c>
      <c r="P8" s="602">
        <f>'[1]他'!$P$8/10</f>
        <v>0</v>
      </c>
      <c r="Q8" s="603">
        <f>'[1]他'!$Q$8/10</f>
        <v>0.034999999999999996</v>
      </c>
      <c r="R8" s="604">
        <f>'[1]他'!$R$8/10</f>
        <v>0.026000000000000002</v>
      </c>
      <c r="S8" s="605">
        <f aca="true" t="shared" si="2" ref="S8:S13">SUM(Q8:R8)</f>
        <v>0.061</v>
      </c>
      <c r="T8" s="606">
        <v>0</v>
      </c>
      <c r="U8" s="604">
        <f>'[1]他'!$U$8/10</f>
        <v>0.06899999999999999</v>
      </c>
      <c r="V8" s="605">
        <f t="shared" si="0"/>
        <v>0.06899999999999999</v>
      </c>
      <c r="W8" s="605">
        <f aca="true" t="shared" si="3" ref="W8:W13">S8+V8</f>
        <v>0.13</v>
      </c>
      <c r="X8" s="581"/>
      <c r="Y8" s="581"/>
      <c r="Z8" s="581"/>
      <c r="AA8" s="581"/>
      <c r="AB8" s="581"/>
      <c r="AC8" s="581"/>
      <c r="AD8" s="581"/>
      <c r="AE8" s="581"/>
      <c r="AF8" s="581"/>
      <c r="AG8" s="581"/>
      <c r="AH8" s="581"/>
      <c r="AI8" s="581"/>
      <c r="AJ8" s="581"/>
      <c r="AK8" s="581"/>
      <c r="AL8" s="581"/>
    </row>
    <row r="9" spans="1:38" ht="23.25" customHeight="1">
      <c r="A9" s="472"/>
      <c r="B9" s="473" t="s">
        <v>117</v>
      </c>
      <c r="C9" s="567">
        <f>'[1]他'!$C$9/10</f>
        <v>-0.010000000000005116</v>
      </c>
      <c r="D9" s="595">
        <f>'[1]他'!$D$9/10</f>
        <v>0</v>
      </c>
      <c r="E9" s="596">
        <f>SUM(C9:D9)</f>
        <v>-0.010000000000005116</v>
      </c>
      <c r="F9" s="597">
        <f>'[1]他'!$F$9/10</f>
        <v>0</v>
      </c>
      <c r="G9" s="595">
        <f>'[1]他'!$G$9/10</f>
        <v>0.10999999999999943</v>
      </c>
      <c r="H9" s="567">
        <f>SUM(F9:G9)</f>
        <v>0.10999999999999943</v>
      </c>
      <c r="I9" s="567">
        <f>H9+E9</f>
        <v>0.09999999999999432</v>
      </c>
      <c r="J9" s="598">
        <v>0</v>
      </c>
      <c r="K9" s="599">
        <f>'[1]他'!$K$9/10</f>
        <v>0.11000000000000512</v>
      </c>
      <c r="L9" s="600">
        <f>'[1]他'!$L$9/10</f>
        <v>0.1</v>
      </c>
      <c r="M9" s="601">
        <f>'[1]他'!$M$9/10</f>
        <v>0</v>
      </c>
      <c r="N9" s="599">
        <f>'[1]他'!$N$9/10</f>
        <v>0</v>
      </c>
      <c r="O9" s="600">
        <f>'[1]他'!$O$9/10</f>
        <v>0</v>
      </c>
      <c r="P9" s="602">
        <f>'[1]他'!$P$9/10</f>
        <v>0.1</v>
      </c>
      <c r="Q9" s="603">
        <v>0</v>
      </c>
      <c r="R9" s="604">
        <v>0</v>
      </c>
      <c r="S9" s="605">
        <f t="shared" si="2"/>
        <v>0</v>
      </c>
      <c r="T9" s="607">
        <f>'[1]他'!$T$9/10</f>
        <v>0.003</v>
      </c>
      <c r="U9" s="604">
        <v>0</v>
      </c>
      <c r="V9" s="605">
        <f t="shared" si="0"/>
        <v>0.003</v>
      </c>
      <c r="W9" s="605">
        <f t="shared" si="3"/>
        <v>0.003</v>
      </c>
      <c r="X9" s="581"/>
      <c r="Y9" s="581"/>
      <c r="Z9" s="581"/>
      <c r="AA9" s="581"/>
      <c r="AB9" s="581"/>
      <c r="AC9" s="581"/>
      <c r="AD9" s="581"/>
      <c r="AE9" s="581"/>
      <c r="AF9" s="581"/>
      <c r="AG9" s="581"/>
      <c r="AH9" s="581"/>
      <c r="AI9" s="581"/>
      <c r="AJ9" s="581"/>
      <c r="AK9" s="581"/>
      <c r="AL9" s="581"/>
    </row>
    <row r="10" spans="1:38" ht="23.25" customHeight="1">
      <c r="A10" s="69"/>
      <c r="B10" s="473" t="s">
        <v>118</v>
      </c>
      <c r="C10" s="567">
        <f>'[1]他'!$C$10/10</f>
        <v>0.009999999999999431</v>
      </c>
      <c r="D10" s="595">
        <f>'[1]他'!$D$10/10</f>
        <v>0.04000000000000199</v>
      </c>
      <c r="E10" s="596">
        <f>SUM(C10:D10)</f>
        <v>0.050000000000001425</v>
      </c>
      <c r="F10" s="597">
        <f>'[1]他'!$F$10/10</f>
        <v>0</v>
      </c>
      <c r="G10" s="595">
        <f>'[1]他'!$G$10/10</f>
        <v>-0.05000000000000142</v>
      </c>
      <c r="H10" s="567">
        <f>SUM(F10:G10)</f>
        <v>-0.05000000000000142</v>
      </c>
      <c r="I10" s="567">
        <f>H10+E10</f>
        <v>0</v>
      </c>
      <c r="J10" s="598">
        <f>'[1]他'!$J$10/10</f>
        <v>0.009999999999999431</v>
      </c>
      <c r="K10" s="599">
        <v>0</v>
      </c>
      <c r="L10" s="600">
        <f>'[1]他'!$L$10/10</f>
        <v>0</v>
      </c>
      <c r="M10" s="601">
        <f>'[1]他'!$M$10/10</f>
        <v>0</v>
      </c>
      <c r="N10" s="599">
        <f>'[1]他'!$N$10/10</f>
        <v>0</v>
      </c>
      <c r="O10" s="600">
        <f>'[1]他'!$O$10/10</f>
        <v>0</v>
      </c>
      <c r="P10" s="602">
        <f>'[1]他'!$P$10/10</f>
        <v>0</v>
      </c>
      <c r="Q10" s="603">
        <f>'[1]他'!$Q$10/10</f>
        <v>0</v>
      </c>
      <c r="R10" s="604">
        <v>0</v>
      </c>
      <c r="S10" s="605">
        <f t="shared" si="2"/>
        <v>0</v>
      </c>
      <c r="T10" s="608">
        <f>'[1]他'!$T$10/10</f>
        <v>0.020999999999999998</v>
      </c>
      <c r="U10" s="604">
        <f>'[1]他'!$U$10/10</f>
        <v>0.004</v>
      </c>
      <c r="V10" s="605">
        <f t="shared" si="0"/>
        <v>0.024999999999999998</v>
      </c>
      <c r="W10" s="605">
        <f t="shared" si="3"/>
        <v>0.024999999999999998</v>
      </c>
      <c r="X10" s="581"/>
      <c r="Y10" s="581"/>
      <c r="Z10" s="581"/>
      <c r="AA10" s="581"/>
      <c r="AB10" s="581"/>
      <c r="AC10" s="581"/>
      <c r="AD10" s="581"/>
      <c r="AE10" s="581"/>
      <c r="AF10" s="581"/>
      <c r="AG10" s="581"/>
      <c r="AH10" s="581"/>
      <c r="AI10" s="581"/>
      <c r="AJ10" s="581"/>
      <c r="AK10" s="581"/>
      <c r="AL10" s="581"/>
    </row>
    <row r="11" spans="1:38" ht="23.25" customHeight="1">
      <c r="A11" s="424"/>
      <c r="B11" s="474" t="s">
        <v>119</v>
      </c>
      <c r="C11" s="567">
        <f>'[1]他'!$C$11/10</f>
        <v>0.09000000000000057</v>
      </c>
      <c r="D11" s="595">
        <f>'[1]他'!$D$11/10</f>
        <v>0.06000000000000085</v>
      </c>
      <c r="E11" s="596">
        <f>SUM(C11:D11)</f>
        <v>0.1500000000000014</v>
      </c>
      <c r="F11" s="597">
        <f>'[1]他'!$F$11/10</f>
        <v>0</v>
      </c>
      <c r="G11" s="595">
        <f>'[1]他'!$G$11/10</f>
        <v>-0.15</v>
      </c>
      <c r="H11" s="567">
        <f>SUM(F11:G11)</f>
        <v>-0.15</v>
      </c>
      <c r="I11" s="567">
        <f>H11+E11</f>
        <v>1.4155343563970746E-15</v>
      </c>
      <c r="J11" s="598">
        <f>'[1]他'!$J$11/10</f>
        <v>0.09000000000000057</v>
      </c>
      <c r="K11" s="599">
        <f>'[1]他'!$K$11/10</f>
        <v>-0.09000000000000057</v>
      </c>
      <c r="L11" s="600">
        <f>'[1]他'!$L$11/10</f>
        <v>0</v>
      </c>
      <c r="M11" s="601">
        <f>'[1]他'!$M$11/10</f>
        <v>0</v>
      </c>
      <c r="N11" s="599">
        <f>'[1]他'!$N$11/10</f>
        <v>0</v>
      </c>
      <c r="O11" s="600">
        <f>'[1]他'!$O$11/10</f>
        <v>0</v>
      </c>
      <c r="P11" s="602">
        <f>'[1]他'!$P$11/10</f>
        <v>0</v>
      </c>
      <c r="Q11" s="603">
        <f>'[1]他'!$Q$11/10</f>
        <v>0.182</v>
      </c>
      <c r="R11" s="604">
        <f>'[1]他'!$R$11/10</f>
        <v>0.067</v>
      </c>
      <c r="S11" s="605">
        <f t="shared" si="2"/>
        <v>0.249</v>
      </c>
      <c r="T11" s="606">
        <f>'[1]他'!$T$11/10</f>
        <v>0.074</v>
      </c>
      <c r="U11" s="604">
        <f>'[1]他'!$U$11/10</f>
        <v>0.097</v>
      </c>
      <c r="V11" s="605">
        <f t="shared" si="0"/>
        <v>0.17099999999999999</v>
      </c>
      <c r="W11" s="605">
        <f t="shared" si="3"/>
        <v>0.42</v>
      </c>
      <c r="X11" s="581"/>
      <c r="Y11" s="581"/>
      <c r="Z11" s="581"/>
      <c r="AA11" s="581"/>
      <c r="AB11" s="581"/>
      <c r="AC11" s="581"/>
      <c r="AD11" s="581"/>
      <c r="AE11" s="581"/>
      <c r="AF11" s="581"/>
      <c r="AG11" s="581"/>
      <c r="AH11" s="581"/>
      <c r="AI11" s="581"/>
      <c r="AJ11" s="581"/>
      <c r="AK11" s="581"/>
      <c r="AL11" s="581"/>
    </row>
    <row r="12" spans="1:38" ht="23.25" customHeight="1" thickBot="1">
      <c r="A12" s="475"/>
      <c r="B12" s="476" t="s">
        <v>120</v>
      </c>
      <c r="C12" s="582">
        <f>'[1]他'!$C$12/10</f>
        <v>-0.009999999999998722</v>
      </c>
      <c r="D12" s="583">
        <f>'[1]他'!$D$12/10</f>
        <v>0.059999999999950406</v>
      </c>
      <c r="E12" s="584">
        <f>SUM(C12:D12)</f>
        <v>0.04999999999995168</v>
      </c>
      <c r="F12" s="585">
        <f>'[1]他'!$F$12/10</f>
        <v>0</v>
      </c>
      <c r="G12" s="583">
        <f>'[1]他'!$G$12/10</f>
        <v>0.45000000000004475</v>
      </c>
      <c r="H12" s="582">
        <f>SUM(F12:G12)</f>
        <v>0.45000000000004475</v>
      </c>
      <c r="I12" s="582">
        <f>H12+E12</f>
        <v>0.49999999999999645</v>
      </c>
      <c r="J12" s="609">
        <v>0</v>
      </c>
      <c r="K12" s="610">
        <f>'[1]他'!$K$12/10</f>
        <v>-0.09000000000000127</v>
      </c>
      <c r="L12" s="611">
        <f>'[1]他'!$L$12/10</f>
        <v>-0.1</v>
      </c>
      <c r="M12" s="612">
        <f>'[1]他'!$M$12/10</f>
        <v>0</v>
      </c>
      <c r="N12" s="610">
        <f>'[1]他'!$N$12/10</f>
        <v>0</v>
      </c>
      <c r="O12" s="611">
        <f>'[1]他'!$O$12/10</f>
        <v>0</v>
      </c>
      <c r="P12" s="613">
        <f>'[1]他'!$P$12/10</f>
        <v>-0.1</v>
      </c>
      <c r="Q12" s="614">
        <f>'[1]他'!$Q$12/10</f>
        <v>0.01</v>
      </c>
      <c r="R12" s="615">
        <f>'[1]他'!$R$12/10</f>
        <v>0.002</v>
      </c>
      <c r="S12" s="616">
        <f t="shared" si="2"/>
        <v>0.012</v>
      </c>
      <c r="T12" s="617">
        <v>0</v>
      </c>
      <c r="U12" s="615">
        <f>'[1]他'!$U$12/10</f>
        <v>0.015</v>
      </c>
      <c r="V12" s="616">
        <f t="shared" si="0"/>
        <v>0.015</v>
      </c>
      <c r="W12" s="616">
        <f t="shared" si="3"/>
        <v>0.027</v>
      </c>
      <c r="X12" s="581"/>
      <c r="Y12" s="581"/>
      <c r="Z12" s="581"/>
      <c r="AA12" s="581"/>
      <c r="AB12" s="581"/>
      <c r="AC12" s="581"/>
      <c r="AD12" s="581"/>
      <c r="AE12" s="581"/>
      <c r="AF12" s="581"/>
      <c r="AG12" s="581"/>
      <c r="AH12" s="581"/>
      <c r="AI12" s="581"/>
      <c r="AJ12" s="581"/>
      <c r="AK12" s="581"/>
      <c r="AL12" s="581"/>
    </row>
    <row r="13" spans="1:38" ht="23.25" customHeight="1" thickBot="1" thickTop="1">
      <c r="A13" s="477" t="s">
        <v>71</v>
      </c>
      <c r="B13" s="478"/>
      <c r="C13" s="618">
        <f aca="true" t="shared" si="4" ref="C13:I13">SUM(C6:C7)</f>
        <v>5.359999999999996</v>
      </c>
      <c r="D13" s="619">
        <f t="shared" si="4"/>
        <v>6.74999999999998</v>
      </c>
      <c r="E13" s="620">
        <f t="shared" si="4"/>
        <v>12.109999999999975</v>
      </c>
      <c r="F13" s="621">
        <f t="shared" si="4"/>
        <v>6.5</v>
      </c>
      <c r="G13" s="622">
        <f t="shared" si="4"/>
        <v>7.8900000000000405</v>
      </c>
      <c r="H13" s="623">
        <f t="shared" si="4"/>
        <v>14.390000000000041</v>
      </c>
      <c r="I13" s="623">
        <f t="shared" si="4"/>
        <v>26.500000000000014</v>
      </c>
      <c r="J13" s="624">
        <f>'[1]他'!$J$13/10</f>
        <v>5.36</v>
      </c>
      <c r="K13" s="625">
        <f>'[1]他'!$K$13/10</f>
        <v>6.14</v>
      </c>
      <c r="L13" s="626">
        <f>'[1]他'!$L$13/10</f>
        <v>11.5</v>
      </c>
      <c r="M13" s="627">
        <f>'[1]他'!$M$13/10</f>
        <v>8</v>
      </c>
      <c r="N13" s="625">
        <f>'[1]他'!$N$13/10</f>
        <v>9</v>
      </c>
      <c r="O13" s="626">
        <f>'[1]他'!$O$13/10</f>
        <v>17</v>
      </c>
      <c r="P13" s="628">
        <f>'[1]他'!$P$13/10</f>
        <v>28.5</v>
      </c>
      <c r="Q13" s="629">
        <f>'[1]他'!$Q$13/10</f>
        <v>5.63</v>
      </c>
      <c r="R13" s="630">
        <f>'[1]他'!$R$13/10</f>
        <v>5.7219999999999995</v>
      </c>
      <c r="S13" s="631">
        <f t="shared" si="2"/>
        <v>11.352</v>
      </c>
      <c r="T13" s="632">
        <f>'[1]他'!$T$13/10</f>
        <v>6.243</v>
      </c>
      <c r="U13" s="630">
        <f>'[1]他'!$U$13/10</f>
        <v>6.884</v>
      </c>
      <c r="V13" s="631">
        <f t="shared" si="0"/>
        <v>13.127</v>
      </c>
      <c r="W13" s="631">
        <f t="shared" si="3"/>
        <v>24.479</v>
      </c>
      <c r="X13" s="581"/>
      <c r="Y13" s="581"/>
      <c r="Z13" s="581"/>
      <c r="AA13" s="581"/>
      <c r="AB13" s="581"/>
      <c r="AC13" s="581"/>
      <c r="AD13" s="581"/>
      <c r="AE13" s="581"/>
      <c r="AF13" s="581"/>
      <c r="AG13" s="581"/>
      <c r="AH13" s="581"/>
      <c r="AI13" s="581"/>
      <c r="AJ13" s="581"/>
      <c r="AK13" s="581"/>
      <c r="AL13" s="581"/>
    </row>
    <row r="14" spans="1:23" ht="41.25" customHeight="1" thickBot="1">
      <c r="A14" s="482"/>
      <c r="B14" s="482"/>
      <c r="C14" s="123"/>
      <c r="D14" s="123"/>
      <c r="E14" s="426"/>
      <c r="F14" s="123"/>
      <c r="G14" s="427"/>
      <c r="H14" s="123"/>
      <c r="I14" s="123"/>
      <c r="J14" s="123"/>
      <c r="K14" s="123"/>
      <c r="L14" s="123"/>
      <c r="M14" s="123"/>
      <c r="N14" s="123"/>
      <c r="O14" s="123"/>
      <c r="P14" s="123"/>
      <c r="Q14" s="428"/>
      <c r="R14" s="428"/>
      <c r="S14" s="428"/>
      <c r="T14" s="428"/>
      <c r="U14" s="428"/>
      <c r="V14" s="428"/>
      <c r="W14" s="428"/>
    </row>
    <row r="15" spans="1:23" ht="23.25" customHeight="1" thickBot="1">
      <c r="A15" s="992" t="s">
        <v>121</v>
      </c>
      <c r="B15" s="993"/>
      <c r="C15" s="440" t="s">
        <v>126</v>
      </c>
      <c r="D15" s="510" t="s">
        <v>127</v>
      </c>
      <c r="E15" s="437" t="s">
        <v>128</v>
      </c>
      <c r="F15" s="440" t="s">
        <v>129</v>
      </c>
      <c r="G15" s="510" t="s">
        <v>130</v>
      </c>
      <c r="H15" s="437" t="s">
        <v>131</v>
      </c>
      <c r="I15" s="437" t="s">
        <v>132</v>
      </c>
      <c r="J15" s="511" t="s">
        <v>75</v>
      </c>
      <c r="K15" s="442" t="s">
        <v>133</v>
      </c>
      <c r="L15" s="438" t="s">
        <v>134</v>
      </c>
      <c r="M15" s="443" t="s">
        <v>76</v>
      </c>
      <c r="N15" s="442" t="s">
        <v>77</v>
      </c>
      <c r="O15" s="438" t="s">
        <v>78</v>
      </c>
      <c r="P15" s="438" t="s">
        <v>79</v>
      </c>
      <c r="Q15" s="512" t="s">
        <v>75</v>
      </c>
      <c r="R15" s="445" t="s">
        <v>80</v>
      </c>
      <c r="S15" s="439" t="s">
        <v>81</v>
      </c>
      <c r="T15" s="446" t="s">
        <v>135</v>
      </c>
      <c r="U15" s="445" t="s">
        <v>136</v>
      </c>
      <c r="V15" s="439" t="s">
        <v>137</v>
      </c>
      <c r="W15" s="439" t="s">
        <v>138</v>
      </c>
    </row>
    <row r="16" spans="1:23" ht="23.25" customHeight="1" thickTop="1">
      <c r="A16" s="479" t="s">
        <v>44</v>
      </c>
      <c r="B16" s="429"/>
      <c r="C16" s="535">
        <f>'[1]他'!$C$16/10</f>
        <v>0.54</v>
      </c>
      <c r="D16" s="536">
        <f>'[1]他'!$D$16/10</f>
        <v>1.46</v>
      </c>
      <c r="E16" s="537">
        <f>SUM(C16:D16)</f>
        <v>2</v>
      </c>
      <c r="F16" s="538">
        <f>'[1]他'!$F$16/10</f>
        <v>0.4</v>
      </c>
      <c r="G16" s="536">
        <f>'[1]他'!$G$16/10</f>
        <v>0.7</v>
      </c>
      <c r="H16" s="539">
        <f>SUM(F16:G16)</f>
        <v>1.1</v>
      </c>
      <c r="I16" s="537">
        <f>E16+H16</f>
        <v>3.1</v>
      </c>
      <c r="J16" s="540">
        <f>'[1]他'!$J$16/10</f>
        <v>0.54</v>
      </c>
      <c r="K16" s="541">
        <f>'[1]他'!$K$16/10</f>
        <v>0.74</v>
      </c>
      <c r="L16" s="542">
        <f>'[1]他'!$L$16/10</f>
        <v>1.28</v>
      </c>
      <c r="M16" s="543">
        <f>'[1]他'!$M$16/10</f>
        <v>0.8099999999999999</v>
      </c>
      <c r="N16" s="541">
        <f>'[1]他'!$N$16/10</f>
        <v>1.22</v>
      </c>
      <c r="O16" s="542">
        <f>'[1]他'!$O$16/10</f>
        <v>2.0300000000000002</v>
      </c>
      <c r="P16" s="542">
        <f>'[1]他'!$P$16/10</f>
        <v>3.31</v>
      </c>
      <c r="Q16" s="531">
        <f>'[1]他'!$Q$16/10</f>
        <v>-0.1</v>
      </c>
      <c r="R16" s="534">
        <f>'[1]他'!$R$16/10</f>
        <v>1.9</v>
      </c>
      <c r="S16" s="532">
        <v>1.9</v>
      </c>
      <c r="T16" s="533">
        <f>'[1]他'!$T$16/10</f>
        <v>1</v>
      </c>
      <c r="U16" s="534">
        <f>'[1]他'!$U$16/10</f>
        <v>0.9</v>
      </c>
      <c r="V16" s="532">
        <f>SUM(T16:U16)</f>
        <v>1.9</v>
      </c>
      <c r="W16" s="532">
        <f>S16+V16</f>
        <v>3.8</v>
      </c>
    </row>
    <row r="17" spans="1:23" ht="23.25" customHeight="1">
      <c r="A17" s="480" t="s">
        <v>63</v>
      </c>
      <c r="B17" s="430"/>
      <c r="C17" s="385">
        <f aca="true" t="shared" si="5" ref="C17:I17">C16/C13</f>
        <v>0.1007462686567165</v>
      </c>
      <c r="D17" s="386">
        <f t="shared" si="5"/>
        <v>0.21629629629629696</v>
      </c>
      <c r="E17" s="387">
        <f t="shared" si="5"/>
        <v>0.16515276630883602</v>
      </c>
      <c r="F17" s="388">
        <f t="shared" si="5"/>
        <v>0.06153846153846154</v>
      </c>
      <c r="G17" s="386">
        <f t="shared" si="5"/>
        <v>0.0887198986058297</v>
      </c>
      <c r="H17" s="387">
        <f t="shared" si="5"/>
        <v>0.07644197359277255</v>
      </c>
      <c r="I17" s="387">
        <f t="shared" si="5"/>
        <v>0.11698113207547164</v>
      </c>
      <c r="J17" s="389">
        <v>0.19881212879024698</v>
      </c>
      <c r="K17" s="28">
        <v>0.18823146944083224</v>
      </c>
      <c r="L17" s="29">
        <v>0.19362549800796813</v>
      </c>
      <c r="M17" s="30">
        <v>0.16393442622950818</v>
      </c>
      <c r="N17" s="28">
        <v>0.16984126984126985</v>
      </c>
      <c r="O17" s="29">
        <v>0.16693548387096774</v>
      </c>
      <c r="P17" s="29">
        <v>0.18036072144288579</v>
      </c>
      <c r="Q17" s="390">
        <f aca="true" t="shared" si="6" ref="Q17:W17">Q16/Q13</f>
        <v>-0.017761989342806397</v>
      </c>
      <c r="R17" s="391">
        <f t="shared" si="6"/>
        <v>0.33205173016427825</v>
      </c>
      <c r="S17" s="392">
        <f t="shared" si="6"/>
        <v>0.16737138830162085</v>
      </c>
      <c r="T17" s="393">
        <f t="shared" si="6"/>
        <v>0.1601794009290405</v>
      </c>
      <c r="U17" s="391">
        <f t="shared" si="6"/>
        <v>0.13073794305636258</v>
      </c>
      <c r="V17" s="392">
        <f t="shared" si="6"/>
        <v>0.14473984916584137</v>
      </c>
      <c r="W17" s="392">
        <f t="shared" si="6"/>
        <v>0.1552350994730177</v>
      </c>
    </row>
    <row r="18" spans="1:26" ht="23.25" customHeight="1">
      <c r="A18" s="480" t="s">
        <v>41</v>
      </c>
      <c r="B18" s="430"/>
      <c r="C18" s="557">
        <f>'[1]他'!$C$18/10</f>
        <v>2.7</v>
      </c>
      <c r="D18" s="558">
        <f>'[1]他'!$D$18/10</f>
        <v>1.7399999999999998</v>
      </c>
      <c r="E18" s="545">
        <f>SUM(C18:D18)</f>
        <v>4.4399999999999995</v>
      </c>
      <c r="F18" s="559">
        <f>'[1]他'!$F$18/10</f>
        <v>2.7</v>
      </c>
      <c r="G18" s="558">
        <f>'[1]他'!$G$18/10</f>
        <v>2.46</v>
      </c>
      <c r="H18" s="545">
        <f>SUM(F18:G18)</f>
        <v>5.16</v>
      </c>
      <c r="I18" s="545">
        <f>E18+H18</f>
        <v>9.6</v>
      </c>
      <c r="J18" s="546">
        <f>'[1]他'!$J$18/10</f>
        <v>2.7</v>
      </c>
      <c r="K18" s="547">
        <f>'[1]他'!$K$18/10</f>
        <v>1.8</v>
      </c>
      <c r="L18" s="548">
        <f>'[1]他'!$L$18/10</f>
        <v>4.5</v>
      </c>
      <c r="M18" s="546">
        <f>'[1]他'!$M$18/10</f>
        <v>2.75</v>
      </c>
      <c r="N18" s="547">
        <f>'[1]他'!$N$18/10</f>
        <v>2.85</v>
      </c>
      <c r="O18" s="548">
        <f>'[1]他'!$O$18/10</f>
        <v>5.6</v>
      </c>
      <c r="P18" s="548">
        <f>'[1]他'!$P$18/10</f>
        <v>10.1</v>
      </c>
      <c r="Q18" s="608"/>
      <c r="R18" s="633"/>
      <c r="S18" s="634">
        <f>'[1]他'!$S$18/10</f>
        <v>4.5</v>
      </c>
      <c r="T18" s="608"/>
      <c r="U18" s="633"/>
      <c r="V18" s="634">
        <f>'[1]他'!$V$18/10</f>
        <v>5.3</v>
      </c>
      <c r="W18" s="634">
        <f>S18+V18</f>
        <v>9.8</v>
      </c>
      <c r="X18" s="581"/>
      <c r="Y18" s="581"/>
      <c r="Z18" s="581"/>
    </row>
    <row r="19" spans="1:26" ht="23.25" customHeight="1">
      <c r="A19" s="481" t="s">
        <v>43</v>
      </c>
      <c r="B19" s="431"/>
      <c r="C19" s="560">
        <f>'[1]他'!$C$19/10</f>
        <v>1.6600000000000001</v>
      </c>
      <c r="D19" s="561">
        <f>'[1]他'!$D$19/10</f>
        <v>1.04</v>
      </c>
      <c r="E19" s="549">
        <f>SUM(C19:D19)</f>
        <v>2.7</v>
      </c>
      <c r="F19" s="562">
        <f>'[1]他'!$F$19/10</f>
        <v>1.7</v>
      </c>
      <c r="G19" s="561">
        <f>'[1]他'!$G$19/10</f>
        <v>1.8</v>
      </c>
      <c r="H19" s="549">
        <f>SUM(F19:G19)</f>
        <v>3.5</v>
      </c>
      <c r="I19" s="549">
        <f>E19+H19</f>
        <v>6.2</v>
      </c>
      <c r="J19" s="550">
        <f>'[1]他'!$J$19/10</f>
        <v>1.6600000000000001</v>
      </c>
      <c r="K19" s="551">
        <f>'[1]他'!$K$19/10</f>
        <v>1.67</v>
      </c>
      <c r="L19" s="552">
        <f>'[1]他'!$L$19/10</f>
        <v>3.3299999999999996</v>
      </c>
      <c r="M19" s="550">
        <f>'[1]他'!$M$19/10</f>
        <v>1.9899999999999998</v>
      </c>
      <c r="N19" s="551">
        <f>'[1]他'!$N$19/10</f>
        <v>2.07</v>
      </c>
      <c r="O19" s="552">
        <f>'[1]他'!$O$19/10</f>
        <v>4.0600000000000005</v>
      </c>
      <c r="P19" s="552">
        <f>'[1]他'!$P$19/10</f>
        <v>7.390000000000001</v>
      </c>
      <c r="Q19" s="635"/>
      <c r="R19" s="636"/>
      <c r="S19" s="637"/>
      <c r="T19" s="635"/>
      <c r="U19" s="636"/>
      <c r="V19" s="637"/>
      <c r="W19" s="637">
        <f>'[1]他'!$W$19/10</f>
        <v>1.3</v>
      </c>
      <c r="X19" s="581"/>
      <c r="Y19" s="581"/>
      <c r="Z19" s="581"/>
    </row>
    <row r="20" spans="1:26" ht="23.25" customHeight="1" thickBot="1">
      <c r="A20" s="477" t="s">
        <v>42</v>
      </c>
      <c r="B20" s="432"/>
      <c r="C20" s="563">
        <f>'[1]他'!$C$20/10</f>
        <v>0.8400000000000001</v>
      </c>
      <c r="D20" s="564">
        <f>'[1]他'!$D$20/10</f>
        <v>1.95</v>
      </c>
      <c r="E20" s="565">
        <f>SUM(C20:D20)</f>
        <v>2.79</v>
      </c>
      <c r="F20" s="566">
        <f>'[1]他'!$F$20/10</f>
        <v>0.8</v>
      </c>
      <c r="G20" s="564">
        <f>'[1]他'!$G$20/10</f>
        <v>1.1099999999999999</v>
      </c>
      <c r="H20" s="638">
        <f>SUM(F20:G20)</f>
        <v>1.91</v>
      </c>
      <c r="I20" s="553">
        <f>E20+H20</f>
        <v>4.7</v>
      </c>
      <c r="J20" s="554">
        <f>'[1]他'!$J$20/10</f>
        <v>0.8400000000000001</v>
      </c>
      <c r="K20" s="555">
        <f>'[1]他'!$K$20/10</f>
        <v>1.16</v>
      </c>
      <c r="L20" s="556">
        <f>'[1]他'!$L$20/10</f>
        <v>2</v>
      </c>
      <c r="M20" s="554">
        <f>'[1]他'!$M$20/10</f>
        <v>1.7</v>
      </c>
      <c r="N20" s="555">
        <f>'[1]他'!$N$20/10</f>
        <v>0.9</v>
      </c>
      <c r="O20" s="556">
        <f>'[1]他'!$O$20/10</f>
        <v>2.6</v>
      </c>
      <c r="P20" s="556">
        <f>'[1]他'!$P$20/10</f>
        <v>4.6</v>
      </c>
      <c r="Q20" s="639"/>
      <c r="R20" s="640"/>
      <c r="S20" s="641">
        <f>'[1]他'!$S$20/10</f>
        <v>11</v>
      </c>
      <c r="T20" s="642"/>
      <c r="U20" s="643"/>
      <c r="V20" s="641">
        <f>'[1]他'!$V$20/10</f>
        <v>-1.5</v>
      </c>
      <c r="W20" s="641">
        <f>S20+V20</f>
        <v>9.5</v>
      </c>
      <c r="X20" s="581"/>
      <c r="Y20" s="581"/>
      <c r="Z20" s="581"/>
    </row>
    <row r="21" spans="10:23" ht="42" customHeight="1" thickBot="1">
      <c r="J21" s="413"/>
      <c r="K21" s="413"/>
      <c r="L21" s="413"/>
      <c r="M21" s="413"/>
      <c r="N21" s="413"/>
      <c r="O21" s="413"/>
      <c r="P21" s="413"/>
      <c r="Q21" s="413"/>
      <c r="R21" s="413"/>
      <c r="S21" s="413"/>
      <c r="T21" s="413"/>
      <c r="U21" s="413"/>
      <c r="V21" s="413"/>
      <c r="W21" s="515" t="s">
        <v>139</v>
      </c>
    </row>
    <row r="22" spans="8:23" ht="23.25" customHeight="1">
      <c r="H22" s="22" t="s">
        <v>113</v>
      </c>
      <c r="I22" s="433"/>
      <c r="J22" s="962" t="s">
        <v>108</v>
      </c>
      <c r="K22" s="963"/>
      <c r="L22" s="963"/>
      <c r="M22" s="963"/>
      <c r="N22" s="963"/>
      <c r="O22" s="963"/>
      <c r="P22" s="964"/>
      <c r="Q22" s="970" t="s">
        <v>110</v>
      </c>
      <c r="R22" s="970"/>
      <c r="S22" s="970"/>
      <c r="T22" s="970"/>
      <c r="U22" s="970"/>
      <c r="V22" s="970"/>
      <c r="W22" s="971"/>
    </row>
    <row r="23" spans="8:23" ht="23.25" customHeight="1" thickBot="1">
      <c r="H23" s="994" t="s">
        <v>145</v>
      </c>
      <c r="I23" s="995"/>
      <c r="J23" s="965" t="s">
        <v>109</v>
      </c>
      <c r="K23" s="966"/>
      <c r="L23" s="963"/>
      <c r="M23" s="966"/>
      <c r="N23" s="966"/>
      <c r="O23" s="963"/>
      <c r="P23" s="964"/>
      <c r="Q23" s="972" t="s">
        <v>111</v>
      </c>
      <c r="R23" s="972"/>
      <c r="S23" s="973"/>
      <c r="T23" s="972"/>
      <c r="U23" s="972"/>
      <c r="V23" s="973"/>
      <c r="W23" s="971"/>
    </row>
    <row r="24" spans="8:23" ht="23.25" customHeight="1" thickBot="1">
      <c r="H24" s="996" t="s">
        <v>122</v>
      </c>
      <c r="I24" s="997"/>
      <c r="J24" s="514" t="s">
        <v>101</v>
      </c>
      <c r="K24" s="505" t="s">
        <v>102</v>
      </c>
      <c r="L24" s="438" t="s">
        <v>103</v>
      </c>
      <c r="M24" s="506" t="s">
        <v>104</v>
      </c>
      <c r="N24" s="505" t="s">
        <v>105</v>
      </c>
      <c r="O24" s="438" t="s">
        <v>106</v>
      </c>
      <c r="P24" s="438" t="s">
        <v>107</v>
      </c>
      <c r="Q24" s="507" t="s">
        <v>94</v>
      </c>
      <c r="R24" s="508" t="s">
        <v>95</v>
      </c>
      <c r="S24" s="439" t="s">
        <v>96</v>
      </c>
      <c r="T24" s="509" t="s">
        <v>97</v>
      </c>
      <c r="U24" s="508" t="s">
        <v>98</v>
      </c>
      <c r="V24" s="439" t="s">
        <v>99</v>
      </c>
      <c r="W24" s="439" t="s">
        <v>100</v>
      </c>
    </row>
    <row r="25" spans="8:23" ht="23.25" customHeight="1" thickTop="1">
      <c r="H25" s="483" t="s">
        <v>114</v>
      </c>
      <c r="I25" s="484"/>
      <c r="J25" s="149">
        <f>C6/J6</f>
        <v>1</v>
      </c>
      <c r="K25" s="150">
        <f aca="true" t="shared" si="7" ref="J25:P32">D6/K6</f>
        <v>1.0653907496012796</v>
      </c>
      <c r="L25" s="151">
        <f t="shared" si="7"/>
        <v>1.0356521739130455</v>
      </c>
      <c r="M25" s="152">
        <f t="shared" si="7"/>
        <v>0.8125</v>
      </c>
      <c r="N25" s="150">
        <f t="shared" si="7"/>
        <v>0.8433333333333327</v>
      </c>
      <c r="O25" s="151">
        <f t="shared" si="7"/>
        <v>0.8288235294117644</v>
      </c>
      <c r="P25" s="151">
        <f t="shared" si="7"/>
        <v>0.9122807017543866</v>
      </c>
      <c r="Q25" s="153">
        <f aca="true" t="shared" si="8" ref="Q25:W32">C6/Q6</f>
        <v>0.9672646569262067</v>
      </c>
      <c r="R25" s="154">
        <f t="shared" si="8"/>
        <v>1.1818825194621414</v>
      </c>
      <c r="S25" s="155">
        <v>1.077</v>
      </c>
      <c r="T25" s="153">
        <f t="shared" si="8"/>
        <v>1.054168018164126</v>
      </c>
      <c r="U25" s="154">
        <f t="shared" si="8"/>
        <v>1.1303052866716297</v>
      </c>
      <c r="V25" s="155">
        <f t="shared" si="8"/>
        <v>1.0938591724245008</v>
      </c>
      <c r="W25" s="155">
        <f t="shared" si="8"/>
        <v>1.0833333333333341</v>
      </c>
    </row>
    <row r="26" spans="8:23" ht="23.25" customHeight="1" thickBot="1">
      <c r="H26" s="485" t="s">
        <v>115</v>
      </c>
      <c r="I26" s="486"/>
      <c r="J26" s="156">
        <f t="shared" si="7"/>
        <v>0.9999999999999998</v>
      </c>
      <c r="K26" s="157">
        <f t="shared" si="7"/>
        <v>-0.5384615384612123</v>
      </c>
      <c r="L26" s="158" t="e">
        <f t="shared" si="7"/>
        <v>#DIV/0!</v>
      </c>
      <c r="M26" s="159" t="e">
        <f t="shared" si="7"/>
        <v>#DIV/0!</v>
      </c>
      <c r="N26" s="157" t="e">
        <f t="shared" si="7"/>
        <v>#DIV/0!</v>
      </c>
      <c r="O26" s="158" t="e">
        <f t="shared" si="7"/>
        <v>#DIV/0!</v>
      </c>
      <c r="P26" s="158" t="e">
        <f t="shared" si="7"/>
        <v>#DIV/0!</v>
      </c>
      <c r="Q26" s="160">
        <f t="shared" si="8"/>
        <v>0.5829596412555881</v>
      </c>
      <c r="R26" s="161">
        <f t="shared" si="8"/>
        <v>0.9999999999993648</v>
      </c>
      <c r="S26" s="162">
        <v>0.749</v>
      </c>
      <c r="T26" s="160">
        <f t="shared" si="8"/>
        <v>0</v>
      </c>
      <c r="U26" s="161">
        <f t="shared" si="8"/>
        <v>1.7751479289943561</v>
      </c>
      <c r="V26" s="162">
        <f t="shared" si="8"/>
        <v>1.219512195122139</v>
      </c>
      <c r="W26" s="162">
        <f t="shared" si="8"/>
        <v>0.9999999999999958</v>
      </c>
    </row>
    <row r="27" spans="8:23" ht="23.25" customHeight="1" thickTop="1">
      <c r="H27" s="487"/>
      <c r="I27" s="488" t="s">
        <v>116</v>
      </c>
      <c r="J27" s="163">
        <f t="shared" si="7"/>
        <v>1</v>
      </c>
      <c r="K27" s="164">
        <f t="shared" si="7"/>
        <v>1.7999999999999543</v>
      </c>
      <c r="L27" s="165" t="e">
        <f t="shared" si="7"/>
        <v>#DIV/0!</v>
      </c>
      <c r="M27" s="166" t="e">
        <f t="shared" si="7"/>
        <v>#DIV/0!</v>
      </c>
      <c r="N27" s="164" t="e">
        <f t="shared" si="7"/>
        <v>#DIV/0!</v>
      </c>
      <c r="O27" s="165" t="e">
        <f t="shared" si="7"/>
        <v>#DIV/0!</v>
      </c>
      <c r="P27" s="165" t="e">
        <f t="shared" si="7"/>
        <v>#DIV/0!</v>
      </c>
      <c r="Q27" s="167">
        <f t="shared" si="8"/>
        <v>1.4285714285714288</v>
      </c>
      <c r="R27" s="168">
        <f t="shared" si="8"/>
        <v>-3.4615384615383737</v>
      </c>
      <c r="S27" s="169">
        <f t="shared" si="8"/>
        <v>-0.6557377049179954</v>
      </c>
      <c r="T27" s="167" t="e">
        <f t="shared" si="8"/>
        <v>#DIV/0!</v>
      </c>
      <c r="U27" s="168">
        <f t="shared" si="8"/>
        <v>-0.869565217391255</v>
      </c>
      <c r="V27" s="169">
        <f t="shared" si="8"/>
        <v>-0.869565217391255</v>
      </c>
      <c r="W27" s="169">
        <f t="shared" si="8"/>
        <v>-0.7692307692307255</v>
      </c>
    </row>
    <row r="28" spans="8:23" ht="23.25" customHeight="1">
      <c r="H28" s="489"/>
      <c r="I28" s="490" t="s">
        <v>117</v>
      </c>
      <c r="J28" s="163" t="e">
        <f t="shared" si="7"/>
        <v>#DIV/0!</v>
      </c>
      <c r="K28" s="164">
        <f t="shared" si="7"/>
        <v>0</v>
      </c>
      <c r="L28" s="165">
        <f t="shared" si="7"/>
        <v>-0.10000000000005116</v>
      </c>
      <c r="M28" s="166" t="e">
        <f t="shared" si="7"/>
        <v>#DIV/0!</v>
      </c>
      <c r="N28" s="164" t="e">
        <f t="shared" si="7"/>
        <v>#DIV/0!</v>
      </c>
      <c r="O28" s="165" t="e">
        <f t="shared" si="7"/>
        <v>#DIV/0!</v>
      </c>
      <c r="P28" s="165">
        <f t="shared" si="7"/>
        <v>0.9999999999999432</v>
      </c>
      <c r="Q28" s="167" t="e">
        <f t="shared" si="8"/>
        <v>#DIV/0!</v>
      </c>
      <c r="R28" s="168" t="e">
        <f t="shared" si="8"/>
        <v>#DIV/0!</v>
      </c>
      <c r="S28" s="169" t="e">
        <f t="shared" si="8"/>
        <v>#DIV/0!</v>
      </c>
      <c r="T28" s="170">
        <f t="shared" si="8"/>
        <v>0</v>
      </c>
      <c r="U28" s="168" t="e">
        <f t="shared" si="8"/>
        <v>#DIV/0!</v>
      </c>
      <c r="V28" s="169">
        <f t="shared" si="8"/>
        <v>36.66666666666648</v>
      </c>
      <c r="W28" s="169">
        <f t="shared" si="8"/>
        <v>33.33333333333144</v>
      </c>
    </row>
    <row r="29" spans="8:23" ht="23.25" customHeight="1">
      <c r="H29" s="491"/>
      <c r="I29" s="490" t="s">
        <v>118</v>
      </c>
      <c r="J29" s="163">
        <f t="shared" si="7"/>
        <v>1</v>
      </c>
      <c r="K29" s="164" t="e">
        <f t="shared" si="7"/>
        <v>#DIV/0!</v>
      </c>
      <c r="L29" s="165" t="e">
        <f t="shared" si="7"/>
        <v>#DIV/0!</v>
      </c>
      <c r="M29" s="166" t="e">
        <f t="shared" si="7"/>
        <v>#DIV/0!</v>
      </c>
      <c r="N29" s="164" t="e">
        <f t="shared" si="7"/>
        <v>#DIV/0!</v>
      </c>
      <c r="O29" s="165" t="e">
        <f t="shared" si="7"/>
        <v>#DIV/0!</v>
      </c>
      <c r="P29" s="165" t="e">
        <f t="shared" si="7"/>
        <v>#DIV/0!</v>
      </c>
      <c r="Q29" s="167" t="e">
        <f t="shared" si="8"/>
        <v>#DIV/0!</v>
      </c>
      <c r="R29" s="168" t="e">
        <f t="shared" si="8"/>
        <v>#DIV/0!</v>
      </c>
      <c r="S29" s="169" t="e">
        <f t="shared" si="8"/>
        <v>#DIV/0!</v>
      </c>
      <c r="T29" s="35">
        <f t="shared" si="8"/>
        <v>0</v>
      </c>
      <c r="U29" s="168">
        <f t="shared" si="8"/>
        <v>-12.500000000000353</v>
      </c>
      <c r="V29" s="169">
        <f t="shared" si="8"/>
        <v>-2.000000000000057</v>
      </c>
      <c r="W29" s="169">
        <f t="shared" si="8"/>
        <v>0</v>
      </c>
    </row>
    <row r="30" spans="8:23" ht="23.25" customHeight="1">
      <c r="H30" s="492"/>
      <c r="I30" s="493" t="s">
        <v>119</v>
      </c>
      <c r="J30" s="163">
        <f t="shared" si="7"/>
        <v>1</v>
      </c>
      <c r="K30" s="164">
        <f t="shared" si="7"/>
        <v>-0.666666666666672</v>
      </c>
      <c r="L30" s="165" t="e">
        <f t="shared" si="7"/>
        <v>#DIV/0!</v>
      </c>
      <c r="M30" s="166" t="e">
        <f t="shared" si="7"/>
        <v>#DIV/0!</v>
      </c>
      <c r="N30" s="164" t="e">
        <f t="shared" si="7"/>
        <v>#DIV/0!</v>
      </c>
      <c r="O30" s="165" t="e">
        <f t="shared" si="7"/>
        <v>#DIV/0!</v>
      </c>
      <c r="P30" s="165" t="e">
        <f t="shared" si="7"/>
        <v>#DIV/0!</v>
      </c>
      <c r="Q30" s="167">
        <f t="shared" si="8"/>
        <v>0.49450549450549763</v>
      </c>
      <c r="R30" s="168">
        <f t="shared" si="8"/>
        <v>0.8955223880597142</v>
      </c>
      <c r="S30" s="169">
        <f t="shared" si="8"/>
        <v>0.6024096385542226</v>
      </c>
      <c r="T30" s="167">
        <f t="shared" si="8"/>
        <v>0</v>
      </c>
      <c r="U30" s="168">
        <f t="shared" si="8"/>
        <v>-1.5463917525773194</v>
      </c>
      <c r="V30" s="169">
        <f t="shared" si="8"/>
        <v>-0.8771929824561404</v>
      </c>
      <c r="W30" s="169">
        <f t="shared" si="8"/>
        <v>3.370319896183511E-15</v>
      </c>
    </row>
    <row r="31" spans="8:23" ht="23.25" customHeight="1" thickBot="1">
      <c r="H31" s="494"/>
      <c r="I31" s="495" t="s">
        <v>120</v>
      </c>
      <c r="J31" s="171" t="e">
        <f t="shared" si="7"/>
        <v>#DIV/0!</v>
      </c>
      <c r="K31" s="172">
        <f t="shared" si="7"/>
        <v>-0.6666666666661062</v>
      </c>
      <c r="L31" s="173">
        <f t="shared" si="7"/>
        <v>-0.4999999999995168</v>
      </c>
      <c r="M31" s="174" t="e">
        <f t="shared" si="7"/>
        <v>#DIV/0!</v>
      </c>
      <c r="N31" s="172" t="e">
        <f t="shared" si="7"/>
        <v>#DIV/0!</v>
      </c>
      <c r="O31" s="173" t="e">
        <f t="shared" si="7"/>
        <v>#DIV/0!</v>
      </c>
      <c r="P31" s="173">
        <f t="shared" si="7"/>
        <v>-4.9999999999999645</v>
      </c>
      <c r="Q31" s="175">
        <f t="shared" si="8"/>
        <v>-0.9999999999998721</v>
      </c>
      <c r="R31" s="176">
        <f t="shared" si="8"/>
        <v>29.999999999975202</v>
      </c>
      <c r="S31" s="177">
        <f t="shared" si="8"/>
        <v>4.16666666666264</v>
      </c>
      <c r="T31" s="175" t="e">
        <f t="shared" si="8"/>
        <v>#DIV/0!</v>
      </c>
      <c r="U31" s="176">
        <f t="shared" si="8"/>
        <v>30.000000000002984</v>
      </c>
      <c r="V31" s="177">
        <f t="shared" si="8"/>
        <v>30.000000000002984</v>
      </c>
      <c r="W31" s="177">
        <f t="shared" si="8"/>
        <v>18.518518518518388</v>
      </c>
    </row>
    <row r="32" spans="8:23" ht="23.25" customHeight="1" thickBot="1" thickTop="1">
      <c r="H32" s="496" t="s">
        <v>71</v>
      </c>
      <c r="I32" s="497"/>
      <c r="J32" s="178">
        <f t="shared" si="7"/>
        <v>0.9999999999999992</v>
      </c>
      <c r="K32" s="179">
        <f t="shared" si="7"/>
        <v>1.099348534201951</v>
      </c>
      <c r="L32" s="180">
        <f t="shared" si="7"/>
        <v>1.0530434782608673</v>
      </c>
      <c r="M32" s="181">
        <f t="shared" si="7"/>
        <v>0.8125</v>
      </c>
      <c r="N32" s="179">
        <f t="shared" si="7"/>
        <v>0.8766666666666711</v>
      </c>
      <c r="O32" s="180">
        <f t="shared" si="7"/>
        <v>0.8464705882352965</v>
      </c>
      <c r="P32" s="180">
        <f t="shared" si="7"/>
        <v>0.9298245614035092</v>
      </c>
      <c r="Q32" s="182">
        <f t="shared" si="8"/>
        <v>0.952042628774422</v>
      </c>
      <c r="R32" s="183">
        <f t="shared" si="8"/>
        <v>1.179657462425722</v>
      </c>
      <c r="S32" s="184">
        <f t="shared" si="8"/>
        <v>1.0667723749119076</v>
      </c>
      <c r="T32" s="182">
        <f t="shared" si="8"/>
        <v>1.0411661060387634</v>
      </c>
      <c r="U32" s="183">
        <f t="shared" si="8"/>
        <v>1.1461359674607845</v>
      </c>
      <c r="V32" s="184">
        <f t="shared" si="8"/>
        <v>1.0962139102612967</v>
      </c>
      <c r="W32" s="184">
        <f t="shared" si="8"/>
        <v>1.082560562114466</v>
      </c>
    </row>
    <row r="33" spans="8:23" ht="9.75" customHeight="1" thickBot="1">
      <c r="H33" s="502"/>
      <c r="I33" s="502"/>
      <c r="J33" s="185"/>
      <c r="K33" s="185"/>
      <c r="L33" s="185"/>
      <c r="M33" s="185"/>
      <c r="N33" s="185"/>
      <c r="O33" s="185"/>
      <c r="P33" s="185"/>
      <c r="Q33" s="434"/>
      <c r="R33" s="434"/>
      <c r="S33" s="434"/>
      <c r="T33" s="434"/>
      <c r="U33" s="434"/>
      <c r="V33" s="434"/>
      <c r="W33" s="434"/>
    </row>
    <row r="34" spans="8:23" ht="23.25" customHeight="1" thickBot="1">
      <c r="H34" s="998" t="s">
        <v>121</v>
      </c>
      <c r="I34" s="999"/>
      <c r="J34" s="513" t="s">
        <v>101</v>
      </c>
      <c r="K34" s="442" t="s">
        <v>102</v>
      </c>
      <c r="L34" s="438" t="s">
        <v>103</v>
      </c>
      <c r="M34" s="443" t="s">
        <v>104</v>
      </c>
      <c r="N34" s="442" t="s">
        <v>105</v>
      </c>
      <c r="O34" s="438" t="s">
        <v>106</v>
      </c>
      <c r="P34" s="438" t="s">
        <v>107</v>
      </c>
      <c r="Q34" s="512" t="s">
        <v>94</v>
      </c>
      <c r="R34" s="445" t="s">
        <v>95</v>
      </c>
      <c r="S34" s="439" t="s">
        <v>96</v>
      </c>
      <c r="T34" s="446" t="s">
        <v>97</v>
      </c>
      <c r="U34" s="445" t="s">
        <v>98</v>
      </c>
      <c r="V34" s="439" t="s">
        <v>99</v>
      </c>
      <c r="W34" s="439" t="s">
        <v>100</v>
      </c>
    </row>
    <row r="35" spans="8:23" ht="23.25" customHeight="1" thickTop="1">
      <c r="H35" s="498" t="s">
        <v>44</v>
      </c>
      <c r="I35" s="499"/>
      <c r="J35" s="402">
        <f aca="true" t="shared" si="9" ref="J35:P35">C16/J16</f>
        <v>1</v>
      </c>
      <c r="K35" s="403">
        <f t="shared" si="9"/>
        <v>1.972972972972973</v>
      </c>
      <c r="L35" s="404">
        <f t="shared" si="9"/>
        <v>1.5625</v>
      </c>
      <c r="M35" s="405">
        <f t="shared" si="9"/>
        <v>0.49382716049382724</v>
      </c>
      <c r="N35" s="403">
        <f t="shared" si="9"/>
        <v>0.5737704918032787</v>
      </c>
      <c r="O35" s="404">
        <f t="shared" si="9"/>
        <v>0.541871921182266</v>
      </c>
      <c r="P35" s="404">
        <f t="shared" si="9"/>
        <v>0.9365558912386707</v>
      </c>
      <c r="Q35" s="31">
        <f aca="true" t="shared" si="10" ref="Q35:V35">C16/Q16</f>
        <v>-5.4</v>
      </c>
      <c r="R35" s="32">
        <f t="shared" si="10"/>
        <v>0.768421052631579</v>
      </c>
      <c r="S35" s="33">
        <f t="shared" si="10"/>
        <v>1.0526315789473684</v>
      </c>
      <c r="T35" s="34">
        <f t="shared" si="10"/>
        <v>0.4</v>
      </c>
      <c r="U35" s="32">
        <f t="shared" si="10"/>
        <v>0.7777777777777777</v>
      </c>
      <c r="V35" s="33">
        <f t="shared" si="10"/>
        <v>0.5789473684210527</v>
      </c>
      <c r="W35" s="33">
        <v>0.816</v>
      </c>
    </row>
    <row r="36" spans="8:23" ht="23.25" customHeight="1">
      <c r="H36" s="517" t="s">
        <v>123</v>
      </c>
      <c r="I36" s="516"/>
      <c r="J36" s="406">
        <f aca="true" t="shared" si="11" ref="J36:P38">C18/J18</f>
        <v>1</v>
      </c>
      <c r="K36" s="394">
        <f t="shared" si="11"/>
        <v>0.9666666666666666</v>
      </c>
      <c r="L36" s="395">
        <f t="shared" si="11"/>
        <v>0.9866666666666666</v>
      </c>
      <c r="M36" s="396">
        <f t="shared" si="11"/>
        <v>0.9818181818181819</v>
      </c>
      <c r="N36" s="394">
        <f t="shared" si="11"/>
        <v>0.863157894736842</v>
      </c>
      <c r="O36" s="395">
        <f t="shared" si="11"/>
        <v>0.9214285714285715</v>
      </c>
      <c r="P36" s="395">
        <f t="shared" si="11"/>
        <v>0.9504950495049505</v>
      </c>
      <c r="Q36" s="35"/>
      <c r="R36" s="36"/>
      <c r="S36" s="37">
        <f>E18/S18</f>
        <v>0.9866666666666666</v>
      </c>
      <c r="T36" s="35"/>
      <c r="U36" s="36"/>
      <c r="V36" s="37">
        <f>H18/V18</f>
        <v>0.9735849056603774</v>
      </c>
      <c r="W36" s="37">
        <f>I18/W18</f>
        <v>0.9795918367346937</v>
      </c>
    </row>
    <row r="37" spans="8:23" ht="23.25" customHeight="1">
      <c r="H37" s="500" t="s">
        <v>124</v>
      </c>
      <c r="I37" s="501"/>
      <c r="J37" s="407">
        <f t="shared" si="11"/>
        <v>1</v>
      </c>
      <c r="K37" s="408">
        <f t="shared" si="11"/>
        <v>0.6227544910179641</v>
      </c>
      <c r="L37" s="409">
        <f t="shared" si="11"/>
        <v>0.810810810810811</v>
      </c>
      <c r="M37" s="410">
        <f t="shared" si="11"/>
        <v>0.8542713567839196</v>
      </c>
      <c r="N37" s="408">
        <f t="shared" si="11"/>
        <v>0.8695652173913044</v>
      </c>
      <c r="O37" s="409">
        <f t="shared" si="11"/>
        <v>0.8620689655172413</v>
      </c>
      <c r="P37" s="409">
        <f t="shared" si="11"/>
        <v>0.8389715832205683</v>
      </c>
      <c r="Q37" s="38"/>
      <c r="R37" s="39"/>
      <c r="S37" s="40"/>
      <c r="T37" s="38"/>
      <c r="U37" s="39"/>
      <c r="V37" s="40"/>
      <c r="W37" s="40">
        <f>I19/W19</f>
        <v>4.769230769230769</v>
      </c>
    </row>
    <row r="38" spans="8:23" ht="23.25" customHeight="1" thickBot="1">
      <c r="H38" s="496" t="s">
        <v>125</v>
      </c>
      <c r="I38" s="497"/>
      <c r="J38" s="189">
        <f t="shared" si="11"/>
        <v>1</v>
      </c>
      <c r="K38" s="190">
        <f t="shared" si="11"/>
        <v>1.6810344827586208</v>
      </c>
      <c r="L38" s="191">
        <f t="shared" si="11"/>
        <v>1.395</v>
      </c>
      <c r="M38" s="192">
        <f t="shared" si="11"/>
        <v>0.4705882352941177</v>
      </c>
      <c r="N38" s="190">
        <f t="shared" si="11"/>
        <v>1.2333333333333332</v>
      </c>
      <c r="O38" s="191">
        <f t="shared" si="11"/>
        <v>0.7346153846153846</v>
      </c>
      <c r="P38" s="411">
        <f t="shared" si="11"/>
        <v>1.0217391304347827</v>
      </c>
      <c r="Q38" s="187"/>
      <c r="R38" s="188"/>
      <c r="S38" s="186">
        <f>E20/S20</f>
        <v>0.25363636363636366</v>
      </c>
      <c r="T38" s="187"/>
      <c r="U38" s="188"/>
      <c r="V38" s="186">
        <f>H20/V20</f>
        <v>-1.2733333333333332</v>
      </c>
      <c r="W38" s="186">
        <f>I20/W20</f>
        <v>0.4947368421052632</v>
      </c>
    </row>
  </sheetData>
  <mergeCells count="17">
    <mergeCell ref="A5:B5"/>
    <mergeCell ref="A15:B15"/>
    <mergeCell ref="J22:P22"/>
    <mergeCell ref="J23:P23"/>
    <mergeCell ref="H23:I23"/>
    <mergeCell ref="Q22:W22"/>
    <mergeCell ref="Q23:W23"/>
    <mergeCell ref="H24:I24"/>
    <mergeCell ref="H34:I34"/>
    <mergeCell ref="Q4:W4"/>
    <mergeCell ref="C2:I2"/>
    <mergeCell ref="J2:P2"/>
    <mergeCell ref="Q2:W2"/>
    <mergeCell ref="A3:B3"/>
    <mergeCell ref="C3:I3"/>
    <mergeCell ref="J3:P3"/>
    <mergeCell ref="Q3:W3"/>
  </mergeCells>
  <printOptions/>
  <pageMargins left="0.24" right="0.22" top="0.5905511811023623" bottom="0.1968503937007874" header="0.5118110236220472" footer="0.35433070866141736"/>
  <pageSetup horizontalDpi="600" verticalDpi="600" orientation="landscape" paperSize="9" scale="62" r:id="rId2"/>
  <headerFooter alignWithMargins="0">
    <oddFooter>&amp;C&amp;P/&amp;N&amp;R&amp;F&amp;A</oddFooter>
  </headerFooter>
  <drawing r:id="rId1"/>
</worksheet>
</file>

<file path=xl/worksheets/sheet9.xml><?xml version="1.0" encoding="utf-8"?>
<worksheet xmlns="http://schemas.openxmlformats.org/spreadsheetml/2006/main" xmlns:r="http://schemas.openxmlformats.org/officeDocument/2006/relationships">
  <dimension ref="A1:W35"/>
  <sheetViews>
    <sheetView zoomScale="75" zoomScaleNormal="75" workbookViewId="0" topLeftCell="A1">
      <selection activeCell="F12" sqref="F12"/>
    </sheetView>
  </sheetViews>
  <sheetFormatPr defaultColWidth="9.00390625" defaultRowHeight="13.5"/>
  <cols>
    <col min="1" max="23" width="10.125" style="126" customWidth="1"/>
    <col min="24" max="16384" width="9.00390625" style="126" customWidth="1"/>
  </cols>
  <sheetData>
    <row r="1" spans="1:23" s="124" customFormat="1" ht="14.25" thickBot="1">
      <c r="A1" s="123"/>
      <c r="B1" s="123"/>
      <c r="C1" s="123"/>
      <c r="D1" s="123"/>
      <c r="E1" s="123"/>
      <c r="F1" s="123"/>
      <c r="G1" s="123"/>
      <c r="H1" s="123"/>
      <c r="I1" s="123"/>
      <c r="J1" s="123"/>
      <c r="K1" s="123"/>
      <c r="L1" s="123"/>
      <c r="M1" s="123"/>
      <c r="N1" s="123"/>
      <c r="O1" s="123"/>
      <c r="P1" s="123"/>
      <c r="Q1" s="123"/>
      <c r="R1" s="123"/>
      <c r="S1" s="123"/>
      <c r="T1" s="123"/>
      <c r="U1" s="123"/>
      <c r="V1" s="123"/>
      <c r="W1" s="2" t="s">
        <v>112</v>
      </c>
    </row>
    <row r="2" spans="1:23" ht="16.5" customHeight="1">
      <c r="A2" s="22"/>
      <c r="B2" s="125"/>
      <c r="C2" s="974" t="s">
        <v>69</v>
      </c>
      <c r="D2" s="975"/>
      <c r="E2" s="975"/>
      <c r="F2" s="975"/>
      <c r="G2" s="975"/>
      <c r="H2" s="975"/>
      <c r="I2" s="976"/>
      <c r="J2" s="977" t="s">
        <v>69</v>
      </c>
      <c r="K2" s="978"/>
      <c r="L2" s="978"/>
      <c r="M2" s="978"/>
      <c r="N2" s="978"/>
      <c r="O2" s="978"/>
      <c r="P2" s="979"/>
      <c r="Q2" s="980" t="s">
        <v>73</v>
      </c>
      <c r="R2" s="981"/>
      <c r="S2" s="981"/>
      <c r="T2" s="981"/>
      <c r="U2" s="981"/>
      <c r="V2" s="981"/>
      <c r="W2" s="982"/>
    </row>
    <row r="3" spans="1:23" ht="15.75" customHeight="1">
      <c r="A3" s="1013" t="s">
        <v>155</v>
      </c>
      <c r="B3" s="1014"/>
      <c r="C3" s="983" t="s">
        <v>70</v>
      </c>
      <c r="D3" s="984"/>
      <c r="E3" s="984"/>
      <c r="F3" s="984"/>
      <c r="G3" s="984"/>
      <c r="H3" s="984"/>
      <c r="I3" s="985"/>
      <c r="J3" s="986" t="s">
        <v>72</v>
      </c>
      <c r="K3" s="987"/>
      <c r="L3" s="987"/>
      <c r="M3" s="987"/>
      <c r="N3" s="987"/>
      <c r="O3" s="987"/>
      <c r="P3" s="988"/>
      <c r="Q3" s="989" t="s">
        <v>74</v>
      </c>
      <c r="R3" s="973"/>
      <c r="S3" s="973"/>
      <c r="T3" s="973"/>
      <c r="U3" s="973"/>
      <c r="V3" s="973"/>
      <c r="W3" s="971"/>
    </row>
    <row r="4" spans="1:23" ht="9.75" customHeight="1" thickBot="1">
      <c r="A4" s="127"/>
      <c r="B4" s="128"/>
      <c r="C4" s="20"/>
      <c r="D4" s="21"/>
      <c r="E4" s="19"/>
      <c r="F4" s="21"/>
      <c r="G4" s="21"/>
      <c r="H4" s="19"/>
      <c r="I4" s="53"/>
      <c r="J4" s="399"/>
      <c r="K4" s="400"/>
      <c r="L4" s="293"/>
      <c r="M4" s="400"/>
      <c r="N4" s="400"/>
      <c r="O4" s="293"/>
      <c r="P4" s="401"/>
      <c r="Q4" s="967"/>
      <c r="R4" s="957"/>
      <c r="S4" s="968"/>
      <c r="T4" s="957"/>
      <c r="U4" s="957"/>
      <c r="V4" s="968"/>
      <c r="W4" s="969"/>
    </row>
    <row r="5" spans="1:23" ht="21" customHeight="1" thickBot="1">
      <c r="A5" s="1007"/>
      <c r="B5" s="1008"/>
      <c r="C5" s="436" t="s">
        <v>126</v>
      </c>
      <c r="D5" s="503" t="s">
        <v>127</v>
      </c>
      <c r="E5" s="437" t="s">
        <v>128</v>
      </c>
      <c r="F5" s="436" t="s">
        <v>129</v>
      </c>
      <c r="G5" s="503" t="s">
        <v>130</v>
      </c>
      <c r="H5" s="437" t="s">
        <v>131</v>
      </c>
      <c r="I5" s="437" t="s">
        <v>132</v>
      </c>
      <c r="J5" s="504" t="s">
        <v>75</v>
      </c>
      <c r="K5" s="505" t="s">
        <v>133</v>
      </c>
      <c r="L5" s="438" t="s">
        <v>134</v>
      </c>
      <c r="M5" s="506" t="s">
        <v>76</v>
      </c>
      <c r="N5" s="505" t="s">
        <v>77</v>
      </c>
      <c r="O5" s="438" t="s">
        <v>78</v>
      </c>
      <c r="P5" s="438" t="s">
        <v>79</v>
      </c>
      <c r="Q5" s="507" t="s">
        <v>75</v>
      </c>
      <c r="R5" s="508" t="s">
        <v>80</v>
      </c>
      <c r="S5" s="439" t="s">
        <v>81</v>
      </c>
      <c r="T5" s="509" t="s">
        <v>135</v>
      </c>
      <c r="U5" s="508" t="s">
        <v>136</v>
      </c>
      <c r="V5" s="439" t="s">
        <v>137</v>
      </c>
      <c r="W5" s="439" t="s">
        <v>138</v>
      </c>
    </row>
    <row r="6" spans="1:23" ht="23.25" customHeight="1" thickTop="1">
      <c r="A6" s="1009" t="s">
        <v>5</v>
      </c>
      <c r="B6" s="1010"/>
      <c r="C6" s="567">
        <f>'[1]売上 CP'!$C$6/10</f>
        <v>63.98</v>
      </c>
      <c r="D6" s="568">
        <f>'[1]売上 CP'!$D$6/10</f>
        <v>63.23</v>
      </c>
      <c r="E6" s="569">
        <f>'[1]売上 CP'!$E$6/10</f>
        <v>127.21</v>
      </c>
      <c r="F6" s="570">
        <f>'[1]売上 CP'!$F$6/10</f>
        <v>62.5</v>
      </c>
      <c r="G6" s="568">
        <f>'[1]売上 CP'!$G$6/10</f>
        <v>63.290000000000006</v>
      </c>
      <c r="H6" s="571">
        <f>'[1]売上 CP'!$H$6/10</f>
        <v>125.79</v>
      </c>
      <c r="I6" s="567">
        <f>'[1]売上 CP'!$I$6/10</f>
        <v>253</v>
      </c>
      <c r="J6" s="830">
        <f>'[1]売上 CP'!$J$6/10</f>
        <v>63.98</v>
      </c>
      <c r="K6" s="831">
        <f>'[1]売上 CP'!$K$6/10</f>
        <v>61.52</v>
      </c>
      <c r="L6" s="832">
        <f>'[1]売上 CP'!$L$6/10</f>
        <v>125.5</v>
      </c>
      <c r="M6" s="833">
        <f>'[1]売上 CP'!$M$6/10</f>
        <v>61</v>
      </c>
      <c r="N6" s="831">
        <f>'[1]売上 CP'!$N$6/10</f>
        <v>63</v>
      </c>
      <c r="O6" s="832">
        <f>'[1]売上 CP'!$O$6/10</f>
        <v>124</v>
      </c>
      <c r="P6" s="834">
        <f>'[1]売上 CP'!$P$6/10</f>
        <v>249.5</v>
      </c>
      <c r="Q6" s="577">
        <f>'[1]売上 CP'!$Q$6/10</f>
        <v>54.477</v>
      </c>
      <c r="R6" s="578">
        <f>'[1]売上 CP'!$R$6/10</f>
        <v>56.128</v>
      </c>
      <c r="S6" s="579">
        <f>'[1]売上 CP'!$S$6/10</f>
        <v>110.60499999999999</v>
      </c>
      <c r="T6" s="580">
        <f>'[1]売上 CP'!$T$6/10</f>
        <v>57.935</v>
      </c>
      <c r="U6" s="578">
        <f>'[1]売上 CP'!$U$6/10</f>
        <v>61.099000000000004</v>
      </c>
      <c r="V6" s="579">
        <f>'[1]売上 CP'!$V$6/10</f>
        <v>119.03400000000002</v>
      </c>
      <c r="W6" s="579">
        <f>'[1]売上 CP'!$W$6/10</f>
        <v>229.63900000000004</v>
      </c>
    </row>
    <row r="7" spans="1:23" ht="23.25" customHeight="1">
      <c r="A7" s="1003" t="s">
        <v>1</v>
      </c>
      <c r="B7" s="1004"/>
      <c r="C7" s="820">
        <f>'[1]売上 CP'!$C$7/10</f>
        <v>24.830000000000002</v>
      </c>
      <c r="D7" s="760">
        <f>'[1]売上 CP'!$D$7/10</f>
        <v>25.130000000000003</v>
      </c>
      <c r="E7" s="761">
        <f>'[1]売上 CP'!$E$7/10</f>
        <v>50.019999999999996</v>
      </c>
      <c r="F7" s="762">
        <f>'[1]売上 CP'!$F$7/10</f>
        <v>28.5</v>
      </c>
      <c r="G7" s="760">
        <f>'[1]売上 CP'!$G$7/10</f>
        <v>28.04</v>
      </c>
      <c r="H7" s="820">
        <f>'[1]売上 CP'!$H$7/10</f>
        <v>56.540000000000006</v>
      </c>
      <c r="I7" s="820">
        <f>'[1]売上 CP'!$I$7/10</f>
        <v>106.5</v>
      </c>
      <c r="J7" s="835">
        <f>'[1]売上 CP'!$J$7/10</f>
        <v>24.830000000000002</v>
      </c>
      <c r="K7" s="836">
        <f>'[1]売上 CP'!$K$7/10</f>
        <v>25.169999999999998</v>
      </c>
      <c r="L7" s="837">
        <f>'[1]売上 CP'!$L$7/10</f>
        <v>50</v>
      </c>
      <c r="M7" s="838">
        <f>'[1]売上 CP'!$M$7/10</f>
        <v>30</v>
      </c>
      <c r="N7" s="836">
        <f>'[1]売上 CP'!$N$7/10</f>
        <v>28.5</v>
      </c>
      <c r="O7" s="837">
        <f>'[1]売上 CP'!$O$7/10</f>
        <v>58.5</v>
      </c>
      <c r="P7" s="839">
        <f>'[1]売上 CP'!$P$7/10</f>
        <v>108.5</v>
      </c>
      <c r="Q7" s="768">
        <f>'[1]売上 CP'!$Q$7/10</f>
        <v>22.341</v>
      </c>
      <c r="R7" s="633">
        <f>'[1]売上 CP'!$R$7/10</f>
        <v>21.201</v>
      </c>
      <c r="S7" s="634">
        <f>'[1]売上 CP'!$S$7/10</f>
        <v>43.541999999999994</v>
      </c>
      <c r="T7" s="608">
        <f>'[1]売上 CP'!$T$7/10</f>
        <v>23.358</v>
      </c>
      <c r="U7" s="633">
        <f>'[1]売上 CP'!$U$7/10</f>
        <v>22.089</v>
      </c>
      <c r="V7" s="634">
        <f>'[1]売上 CP'!$V$7/10</f>
        <v>45.447</v>
      </c>
      <c r="W7" s="634">
        <f>'[1]売上 CP'!$W$7/10</f>
        <v>88.989</v>
      </c>
    </row>
    <row r="8" spans="1:23" ht="23.25" customHeight="1">
      <c r="A8" s="1003" t="s">
        <v>2</v>
      </c>
      <c r="B8" s="1004"/>
      <c r="C8" s="567">
        <f>'[1]売上 CP'!$C$8/10</f>
        <v>14.91</v>
      </c>
      <c r="D8" s="595">
        <f>'[1]売上 CP'!$D$8/10</f>
        <v>15.3</v>
      </c>
      <c r="E8" s="596">
        <f>'[1]売上 CP'!$E$8/10</f>
        <v>30.21</v>
      </c>
      <c r="F8" s="597">
        <f>'[1]売上 CP'!$F$8/10</f>
        <v>16</v>
      </c>
      <c r="G8" s="595">
        <f>'[1]売上 CP'!$G$8/10</f>
        <v>15.789999999999997</v>
      </c>
      <c r="H8" s="567">
        <f>'[1]売上 CP'!$H$8/10</f>
        <v>31.79</v>
      </c>
      <c r="I8" s="567">
        <f>'[1]売上 CP'!$I$8/10</f>
        <v>62</v>
      </c>
      <c r="J8" s="840">
        <f>'[1]売上 CP'!$J$8/10</f>
        <v>14.91</v>
      </c>
      <c r="K8" s="841">
        <f>'[1]売上 CP'!$K$8/10</f>
        <v>15.09</v>
      </c>
      <c r="L8" s="842">
        <f>'[1]売上 CP'!$L$8/10</f>
        <v>30</v>
      </c>
      <c r="M8" s="843">
        <f>'[1]売上 CP'!$M$8/10</f>
        <v>16</v>
      </c>
      <c r="N8" s="841">
        <f>'[1]売上 CP'!$N$8/10</f>
        <v>16</v>
      </c>
      <c r="O8" s="842">
        <f>'[1]売上 CP'!$O$8/10</f>
        <v>32</v>
      </c>
      <c r="P8" s="844">
        <f>'[1]売上 CP'!$P$8/10</f>
        <v>62</v>
      </c>
      <c r="Q8" s="603">
        <f>'[1]売上 CP'!$Q$8/10</f>
        <v>14.593</v>
      </c>
      <c r="R8" s="604">
        <f>'[1]売上 CP'!$R$8/10</f>
        <v>13.631</v>
      </c>
      <c r="S8" s="605">
        <f>'[1]売上 CP'!$S$8/10</f>
        <v>28.224</v>
      </c>
      <c r="T8" s="606">
        <f>'[1]売上 CP'!$T$8/10</f>
        <v>14.991999999999999</v>
      </c>
      <c r="U8" s="604">
        <f>'[1]売上 CP'!$U$8/10</f>
        <v>15.608</v>
      </c>
      <c r="V8" s="605">
        <f>'[1]売上 CP'!$V$8/10</f>
        <v>30.6</v>
      </c>
      <c r="W8" s="605">
        <f>'[1]売上 CP'!$W$8/10</f>
        <v>58.824</v>
      </c>
    </row>
    <row r="9" spans="1:23" ht="23.25" customHeight="1">
      <c r="A9" s="1003" t="s">
        <v>3</v>
      </c>
      <c r="B9" s="1004"/>
      <c r="C9" s="567">
        <f>'[1]売上 CP'!$C$9/10</f>
        <v>26.47</v>
      </c>
      <c r="D9" s="595">
        <f>'[1]売上 CP'!$D$9/10</f>
        <v>32.41</v>
      </c>
      <c r="E9" s="596">
        <f>'[1]売上 CP'!$E$9/10</f>
        <v>58.94</v>
      </c>
      <c r="F9" s="597">
        <f>'[1]売上 CP'!$F$9/10</f>
        <v>24</v>
      </c>
      <c r="G9" s="595">
        <f>'[1]売上 CP'!$G$9/10</f>
        <v>33.120000000000005</v>
      </c>
      <c r="H9" s="567">
        <f>'[1]売上 CP'!$H$9/10</f>
        <v>57.120000000000005</v>
      </c>
      <c r="I9" s="567">
        <f>'[1]売上 CP'!$I$9/10</f>
        <v>116</v>
      </c>
      <c r="J9" s="840">
        <f>'[1]売上 CP'!$J$9/10</f>
        <v>26.47</v>
      </c>
      <c r="K9" s="841">
        <f>'[1]売上 CP'!$K$9/10</f>
        <v>32.03</v>
      </c>
      <c r="L9" s="842">
        <f>'[1]売上 CP'!$L$9/10</f>
        <v>58.5</v>
      </c>
      <c r="M9" s="843">
        <f>'[1]売上 CP'!$M$9/10</f>
        <v>23.5</v>
      </c>
      <c r="N9" s="841">
        <f>'[1]売上 CP'!$N$9/10</f>
        <v>33</v>
      </c>
      <c r="O9" s="842">
        <f>'[1]売上 CP'!$O$9/10</f>
        <v>56.5</v>
      </c>
      <c r="P9" s="844">
        <f>'[1]売上 CP'!$P$9/10</f>
        <v>115</v>
      </c>
      <c r="Q9" s="603">
        <f>'[1]売上 CP'!$Q$9/10</f>
        <v>25.648000000000003</v>
      </c>
      <c r="R9" s="604">
        <f>'[1]売上 CP'!$R$9/10</f>
        <v>28.008999999999997</v>
      </c>
      <c r="S9" s="605">
        <f>'[1]売上 CP'!$S$9/10</f>
        <v>53.657</v>
      </c>
      <c r="T9" s="607">
        <f>'[1]売上 CP'!$T$9/10</f>
        <v>30.8</v>
      </c>
      <c r="U9" s="604">
        <f>'[1]売上 CP'!$U$9/10</f>
        <v>51.539</v>
      </c>
      <c r="V9" s="605">
        <f>'[1]売上 CP'!$V$9/10</f>
        <v>82.339</v>
      </c>
      <c r="W9" s="605">
        <f>'[1]売上 CP'!$W$9/10</f>
        <v>135.996</v>
      </c>
    </row>
    <row r="10" spans="1:23" ht="23.25" customHeight="1">
      <c r="A10" s="1003" t="s">
        <v>4</v>
      </c>
      <c r="B10" s="1004"/>
      <c r="C10" s="567">
        <f>'[1]売上 CP'!$C$10/10</f>
        <v>12.379999999999999</v>
      </c>
      <c r="D10" s="595">
        <f>'[1]売上 CP'!$D$10/10</f>
        <v>11.520000000000001</v>
      </c>
      <c r="E10" s="596">
        <f>'[1]売上 CP'!$E$10/10</f>
        <v>23.9</v>
      </c>
      <c r="F10" s="597">
        <f>'[1]売上 CP'!$F$10/10</f>
        <v>14.5</v>
      </c>
      <c r="G10" s="595">
        <f>'[1]売上 CP'!$G$10/10</f>
        <v>12.6</v>
      </c>
      <c r="H10" s="567">
        <f>'[1]売上 CP'!$H$10/10</f>
        <v>27.099999999999994</v>
      </c>
      <c r="I10" s="567">
        <f>'[1]売上 CP'!$I$10/10</f>
        <v>51</v>
      </c>
      <c r="J10" s="840">
        <f>'[1]売上 CP'!$J$10/10</f>
        <v>12.379999999999999</v>
      </c>
      <c r="K10" s="841">
        <f>'[1]売上 CP'!$K$10/10</f>
        <v>12.120000000000001</v>
      </c>
      <c r="L10" s="842">
        <f>'[1]売上 CP'!$L$10/10</f>
        <v>24.5</v>
      </c>
      <c r="M10" s="843">
        <f>'[1]売上 CP'!$M$10/10</f>
        <v>14.5</v>
      </c>
      <c r="N10" s="841">
        <f>'[1]売上 CP'!$N$10/10</f>
        <v>12.5</v>
      </c>
      <c r="O10" s="842">
        <f>'[1]売上 CP'!$O$10/10</f>
        <v>27</v>
      </c>
      <c r="P10" s="844">
        <f>'[1]売上 CP'!$P$10/10</f>
        <v>51.5</v>
      </c>
      <c r="Q10" s="603">
        <f>'[1]売上 CP'!$Q$10/10</f>
        <v>11.693000000000001</v>
      </c>
      <c r="R10" s="604">
        <f>'[1]売上 CP'!$R$10/10</f>
        <v>11.119</v>
      </c>
      <c r="S10" s="605">
        <f>'[1]売上 CP'!$S$10/10</f>
        <v>22.812</v>
      </c>
      <c r="T10" s="608">
        <f>'[1]売上 CP'!$T$10/10</f>
        <v>13.316999999999998</v>
      </c>
      <c r="U10" s="604">
        <f>'[1]売上 CP'!$U$10/10</f>
        <v>10.833</v>
      </c>
      <c r="V10" s="605">
        <f>'[1]売上 CP'!$V$10/10</f>
        <v>24.15</v>
      </c>
      <c r="W10" s="605">
        <f>'[1]売上 CP'!$W$10/10</f>
        <v>46.962</v>
      </c>
    </row>
    <row r="11" spans="1:23" ht="23.25" customHeight="1" thickBot="1">
      <c r="A11" s="1005" t="s">
        <v>28</v>
      </c>
      <c r="B11" s="1006"/>
      <c r="C11" s="582">
        <f>'[1]売上 CP'!$C$11/10</f>
        <v>5.359999999999996</v>
      </c>
      <c r="D11" s="583">
        <f>'[1]売上 CP'!$D$11/10</f>
        <v>6.7499999999999805</v>
      </c>
      <c r="E11" s="584">
        <f>'[1]売上 CP'!$E$11/10</f>
        <v>12.109999999999975</v>
      </c>
      <c r="F11" s="585">
        <f>'[1]売上 CP'!$F$11/10</f>
        <v>6.5</v>
      </c>
      <c r="G11" s="583">
        <f>'[1]売上 CP'!$G$11/10</f>
        <v>7.8900000000000405</v>
      </c>
      <c r="H11" s="582">
        <f>'[1]売上 CP'!$H$11/10</f>
        <v>14.39000000000004</v>
      </c>
      <c r="I11" s="582">
        <f>'[1]売上 CP'!$I$11/10</f>
        <v>26.500000000000018</v>
      </c>
      <c r="J11" s="845">
        <f>'[1]売上 CP'!$J$11/10</f>
        <v>5.36</v>
      </c>
      <c r="K11" s="846">
        <f>'[1]売上 CP'!$K$11/10</f>
        <v>6.14</v>
      </c>
      <c r="L11" s="847">
        <f>'[1]売上 CP'!$L$11/10</f>
        <v>11.5</v>
      </c>
      <c r="M11" s="848">
        <f>'[1]売上 CP'!$M$11/10</f>
        <v>8</v>
      </c>
      <c r="N11" s="846">
        <f>'[1]売上 CP'!$N$11/10</f>
        <v>9</v>
      </c>
      <c r="O11" s="847">
        <f>'[1]売上 CP'!$O$11/10</f>
        <v>17</v>
      </c>
      <c r="P11" s="849">
        <f>'[1]売上 CP'!$P$11/10</f>
        <v>28.5</v>
      </c>
      <c r="Q11" s="591">
        <f>'[1]売上 CP'!$Q$11/10</f>
        <v>5.63</v>
      </c>
      <c r="R11" s="592">
        <f>'[1]売上 CP'!$R$11/10</f>
        <v>5.7219999999999995</v>
      </c>
      <c r="S11" s="593">
        <f>'[1]売上 CP'!$S$11/10</f>
        <v>11.352</v>
      </c>
      <c r="T11" s="594">
        <f>'[1]売上 CP'!$T$11/10</f>
        <v>6.243</v>
      </c>
      <c r="U11" s="592">
        <f>'[1]売上 CP'!$U$11/10</f>
        <v>6.884</v>
      </c>
      <c r="V11" s="593">
        <f>'[1]売上 CP'!$V$11/10</f>
        <v>13.127</v>
      </c>
      <c r="W11" s="593">
        <f>'[1]売上 CP'!$W$11/10</f>
        <v>24.479000000000003</v>
      </c>
    </row>
    <row r="12" spans="1:23" ht="23.25" customHeight="1" thickBot="1" thickTop="1">
      <c r="A12" s="1001" t="s">
        <v>29</v>
      </c>
      <c r="B12" s="1002"/>
      <c r="C12" s="623">
        <f>SUM(C6:C11)</f>
        <v>147.92999999999998</v>
      </c>
      <c r="D12" s="622">
        <f aca="true" t="shared" si="0" ref="D12:W12">SUM(D6:D11)</f>
        <v>154.33999999999997</v>
      </c>
      <c r="E12" s="620">
        <v>302.3</v>
      </c>
      <c r="F12" s="621">
        <f t="shared" si="0"/>
        <v>152</v>
      </c>
      <c r="G12" s="622">
        <f t="shared" si="0"/>
        <v>160.73000000000005</v>
      </c>
      <c r="H12" s="623">
        <f t="shared" si="0"/>
        <v>312.7300000000001</v>
      </c>
      <c r="I12" s="623">
        <f t="shared" si="0"/>
        <v>615</v>
      </c>
      <c r="J12" s="850">
        <f t="shared" si="0"/>
        <v>147.93</v>
      </c>
      <c r="K12" s="851">
        <f t="shared" si="0"/>
        <v>152.07</v>
      </c>
      <c r="L12" s="852">
        <f t="shared" si="0"/>
        <v>300</v>
      </c>
      <c r="M12" s="853">
        <f t="shared" si="0"/>
        <v>153</v>
      </c>
      <c r="N12" s="851">
        <f t="shared" si="0"/>
        <v>162</v>
      </c>
      <c r="O12" s="852">
        <f t="shared" si="0"/>
        <v>315</v>
      </c>
      <c r="P12" s="854">
        <f t="shared" si="0"/>
        <v>615</v>
      </c>
      <c r="Q12" s="629">
        <f t="shared" si="0"/>
        <v>134.382</v>
      </c>
      <c r="R12" s="630">
        <f t="shared" si="0"/>
        <v>135.81000000000003</v>
      </c>
      <c r="S12" s="631">
        <f t="shared" si="0"/>
        <v>270.19199999999995</v>
      </c>
      <c r="T12" s="632">
        <f t="shared" si="0"/>
        <v>146.645</v>
      </c>
      <c r="U12" s="630">
        <f t="shared" si="0"/>
        <v>168.05200000000002</v>
      </c>
      <c r="V12" s="631">
        <f t="shared" si="0"/>
        <v>314.697</v>
      </c>
      <c r="W12" s="631">
        <f t="shared" si="0"/>
        <v>584.8890000000001</v>
      </c>
    </row>
    <row r="13" spans="3:23" ht="42" customHeight="1" thickBot="1">
      <c r="C13" s="397"/>
      <c r="J13" s="413"/>
      <c r="K13" s="413"/>
      <c r="L13" s="413"/>
      <c r="M13" s="413"/>
      <c r="N13" s="413"/>
      <c r="O13" s="413"/>
      <c r="P13" s="413"/>
      <c r="Q13" s="413"/>
      <c r="R13" s="413"/>
      <c r="S13" s="413"/>
      <c r="T13" s="413"/>
      <c r="U13" s="413"/>
      <c r="V13" s="413"/>
      <c r="W13" s="515" t="s">
        <v>139</v>
      </c>
    </row>
    <row r="14" spans="8:23" ht="23.25" customHeight="1">
      <c r="H14" s="147"/>
      <c r="I14" s="148"/>
      <c r="J14" s="962" t="s">
        <v>108</v>
      </c>
      <c r="K14" s="963"/>
      <c r="L14" s="963"/>
      <c r="M14" s="963"/>
      <c r="N14" s="963"/>
      <c r="O14" s="963"/>
      <c r="P14" s="964"/>
      <c r="Q14" s="970" t="s">
        <v>110</v>
      </c>
      <c r="R14" s="970"/>
      <c r="S14" s="970"/>
      <c r="T14" s="970"/>
      <c r="U14" s="970"/>
      <c r="V14" s="970"/>
      <c r="W14" s="971"/>
    </row>
    <row r="15" spans="8:23" ht="23.25" customHeight="1" thickBot="1">
      <c r="H15" s="1013" t="s">
        <v>163</v>
      </c>
      <c r="I15" s="1015"/>
      <c r="J15" s="965" t="s">
        <v>109</v>
      </c>
      <c r="K15" s="966"/>
      <c r="L15" s="963"/>
      <c r="M15" s="966"/>
      <c r="N15" s="966"/>
      <c r="O15" s="963"/>
      <c r="P15" s="964"/>
      <c r="Q15" s="972" t="s">
        <v>111</v>
      </c>
      <c r="R15" s="972"/>
      <c r="S15" s="973"/>
      <c r="T15" s="972"/>
      <c r="U15" s="972"/>
      <c r="V15" s="973"/>
      <c r="W15" s="971"/>
    </row>
    <row r="16" spans="8:23" ht="23.25" customHeight="1" thickBot="1">
      <c r="H16" s="1007" t="s">
        <v>164</v>
      </c>
      <c r="I16" s="1016"/>
      <c r="J16" s="514" t="s">
        <v>101</v>
      </c>
      <c r="K16" s="505" t="s">
        <v>102</v>
      </c>
      <c r="L16" s="438" t="s">
        <v>103</v>
      </c>
      <c r="M16" s="506" t="s">
        <v>104</v>
      </c>
      <c r="N16" s="505" t="s">
        <v>105</v>
      </c>
      <c r="O16" s="438" t="s">
        <v>106</v>
      </c>
      <c r="P16" s="438" t="s">
        <v>107</v>
      </c>
      <c r="Q16" s="507" t="s">
        <v>94</v>
      </c>
      <c r="R16" s="508" t="s">
        <v>95</v>
      </c>
      <c r="S16" s="439" t="s">
        <v>96</v>
      </c>
      <c r="T16" s="509" t="s">
        <v>97</v>
      </c>
      <c r="U16" s="508" t="s">
        <v>98</v>
      </c>
      <c r="V16" s="439" t="s">
        <v>99</v>
      </c>
      <c r="W16" s="439" t="s">
        <v>100</v>
      </c>
    </row>
    <row r="17" spans="8:23" ht="23.25" customHeight="1" thickTop="1">
      <c r="H17" s="1009" t="s">
        <v>5</v>
      </c>
      <c r="I17" s="1010"/>
      <c r="J17" s="149">
        <f aca="true" t="shared" si="1" ref="J17:J22">C6/J6</f>
        <v>1</v>
      </c>
      <c r="K17" s="150">
        <f aca="true" t="shared" si="2" ref="K17:P17">D6/K6</f>
        <v>1.0277958387516253</v>
      </c>
      <c r="L17" s="151">
        <f t="shared" si="2"/>
        <v>1.013625498007968</v>
      </c>
      <c r="M17" s="152">
        <f t="shared" si="2"/>
        <v>1.0245901639344261</v>
      </c>
      <c r="N17" s="150">
        <f t="shared" si="2"/>
        <v>1.0046031746031747</v>
      </c>
      <c r="O17" s="151">
        <f t="shared" si="2"/>
        <v>1.0144354838709677</v>
      </c>
      <c r="P17" s="151">
        <f t="shared" si="2"/>
        <v>1.0140280561122244</v>
      </c>
      <c r="Q17" s="153">
        <f aca="true" t="shared" si="3" ref="Q17:Q22">C6/Q6</f>
        <v>1.174440589606623</v>
      </c>
      <c r="R17" s="154">
        <f aca="true" t="shared" si="4" ref="R17:W17">D6/R6</f>
        <v>1.126532212086659</v>
      </c>
      <c r="S17" s="155">
        <f t="shared" si="4"/>
        <v>1.1501288368518603</v>
      </c>
      <c r="T17" s="153">
        <f t="shared" si="4"/>
        <v>1.0787952015189437</v>
      </c>
      <c r="U17" s="154">
        <f t="shared" si="4"/>
        <v>1.035859834039837</v>
      </c>
      <c r="V17" s="155">
        <f t="shared" si="4"/>
        <v>1.0567568929885578</v>
      </c>
      <c r="W17" s="155">
        <f t="shared" si="4"/>
        <v>1.101729235887632</v>
      </c>
    </row>
    <row r="18" spans="8:23" ht="23.25" customHeight="1">
      <c r="H18" s="1003" t="s">
        <v>1</v>
      </c>
      <c r="I18" s="1004"/>
      <c r="J18" s="163">
        <f t="shared" si="1"/>
        <v>1</v>
      </c>
      <c r="K18" s="164">
        <f aca="true" t="shared" si="5" ref="K18:O22">D7/K7</f>
        <v>0.9984108065156935</v>
      </c>
      <c r="L18" s="165">
        <f t="shared" si="5"/>
        <v>1.0004</v>
      </c>
      <c r="M18" s="166">
        <f t="shared" si="5"/>
        <v>0.95</v>
      </c>
      <c r="N18" s="164">
        <f t="shared" si="5"/>
        <v>0.983859649122807</v>
      </c>
      <c r="O18" s="165">
        <f t="shared" si="5"/>
        <v>0.9664957264957266</v>
      </c>
      <c r="P18" s="165">
        <f aca="true" t="shared" si="6" ref="P18:P23">I7/P7</f>
        <v>0.9815668202764977</v>
      </c>
      <c r="Q18" s="167">
        <f t="shared" si="3"/>
        <v>1.1114095161362518</v>
      </c>
      <c r="R18" s="168">
        <f aca="true" t="shared" si="7" ref="R18:V22">D7/R7</f>
        <v>1.1853214471015519</v>
      </c>
      <c r="S18" s="169">
        <f t="shared" si="7"/>
        <v>1.1487758945386064</v>
      </c>
      <c r="T18" s="167">
        <f t="shared" si="7"/>
        <v>1.2201387105060364</v>
      </c>
      <c r="U18" s="168">
        <f t="shared" si="7"/>
        <v>1.2694101136312193</v>
      </c>
      <c r="V18" s="169">
        <f t="shared" si="7"/>
        <v>1.2440865183620482</v>
      </c>
      <c r="W18" s="169">
        <f aca="true" t="shared" si="8" ref="W18:W23">I7/W7</f>
        <v>1.1967771297576104</v>
      </c>
    </row>
    <row r="19" spans="8:23" ht="23.25" customHeight="1">
      <c r="H19" s="1003" t="s">
        <v>2</v>
      </c>
      <c r="I19" s="1004"/>
      <c r="J19" s="163">
        <f t="shared" si="1"/>
        <v>1</v>
      </c>
      <c r="K19" s="164">
        <f t="shared" si="5"/>
        <v>1.0139165009940359</v>
      </c>
      <c r="L19" s="165">
        <f t="shared" si="5"/>
        <v>1.0070000000000001</v>
      </c>
      <c r="M19" s="166">
        <f t="shared" si="5"/>
        <v>1</v>
      </c>
      <c r="N19" s="164">
        <f t="shared" si="5"/>
        <v>0.9868749999999998</v>
      </c>
      <c r="O19" s="165">
        <f t="shared" si="5"/>
        <v>0.9934375</v>
      </c>
      <c r="P19" s="165">
        <f t="shared" si="6"/>
        <v>1</v>
      </c>
      <c r="Q19" s="167">
        <f t="shared" si="3"/>
        <v>1.021722743781265</v>
      </c>
      <c r="R19" s="168">
        <f t="shared" si="7"/>
        <v>1.1224414936541707</v>
      </c>
      <c r="S19" s="169">
        <f t="shared" si="7"/>
        <v>1.0703656462585034</v>
      </c>
      <c r="T19" s="170">
        <f t="shared" si="7"/>
        <v>1.0672358591248667</v>
      </c>
      <c r="U19" s="168">
        <f t="shared" si="7"/>
        <v>1.011660686827268</v>
      </c>
      <c r="V19" s="169">
        <f t="shared" si="7"/>
        <v>1.0388888888888888</v>
      </c>
      <c r="W19" s="169">
        <f t="shared" si="8"/>
        <v>1.0539915680674554</v>
      </c>
    </row>
    <row r="20" spans="8:23" ht="23.25" customHeight="1">
      <c r="H20" s="1003" t="s">
        <v>3</v>
      </c>
      <c r="I20" s="1004"/>
      <c r="J20" s="163">
        <f t="shared" si="1"/>
        <v>1</v>
      </c>
      <c r="K20" s="164">
        <f t="shared" si="5"/>
        <v>1.011863877614736</v>
      </c>
      <c r="L20" s="165">
        <f t="shared" si="5"/>
        <v>1.0075213675213675</v>
      </c>
      <c r="M20" s="166">
        <f t="shared" si="5"/>
        <v>1.0212765957446808</v>
      </c>
      <c r="N20" s="164">
        <f t="shared" si="5"/>
        <v>1.0036363636363639</v>
      </c>
      <c r="O20" s="165">
        <f t="shared" si="5"/>
        <v>1.0109734513274338</v>
      </c>
      <c r="P20" s="165">
        <f t="shared" si="6"/>
        <v>1.008695652173913</v>
      </c>
      <c r="Q20" s="167">
        <f t="shared" si="3"/>
        <v>1.032049282595134</v>
      </c>
      <c r="R20" s="168">
        <f t="shared" si="7"/>
        <v>1.1571280659787926</v>
      </c>
      <c r="S20" s="169">
        <v>1.097</v>
      </c>
      <c r="T20" s="35">
        <f t="shared" si="7"/>
        <v>0.7792207792207793</v>
      </c>
      <c r="U20" s="168">
        <f t="shared" si="7"/>
        <v>0.6426201517297582</v>
      </c>
      <c r="V20" s="169">
        <f t="shared" si="7"/>
        <v>0.6937174364517422</v>
      </c>
      <c r="W20" s="169">
        <f t="shared" si="8"/>
        <v>0.8529662637136386</v>
      </c>
    </row>
    <row r="21" spans="8:23" ht="23.25" customHeight="1">
      <c r="H21" s="1003" t="s">
        <v>4</v>
      </c>
      <c r="I21" s="1004"/>
      <c r="J21" s="163">
        <f t="shared" si="1"/>
        <v>1</v>
      </c>
      <c r="K21" s="164">
        <f t="shared" si="5"/>
        <v>0.9504950495049506</v>
      </c>
      <c r="L21" s="165">
        <f t="shared" si="5"/>
        <v>0.9755102040816326</v>
      </c>
      <c r="M21" s="166">
        <f t="shared" si="5"/>
        <v>1</v>
      </c>
      <c r="N21" s="164">
        <f t="shared" si="5"/>
        <v>1.008</v>
      </c>
      <c r="O21" s="165">
        <f t="shared" si="5"/>
        <v>1.0037037037037035</v>
      </c>
      <c r="P21" s="165">
        <f t="shared" si="6"/>
        <v>0.9902912621359223</v>
      </c>
      <c r="Q21" s="167">
        <f t="shared" si="3"/>
        <v>1.0587531001453858</v>
      </c>
      <c r="R21" s="168">
        <f t="shared" si="7"/>
        <v>1.0360643942800614</v>
      </c>
      <c r="S21" s="169">
        <f t="shared" si="7"/>
        <v>1.0476941960371733</v>
      </c>
      <c r="T21" s="167">
        <f t="shared" si="7"/>
        <v>1.0888338214312534</v>
      </c>
      <c r="U21" s="168">
        <f t="shared" si="7"/>
        <v>1.1631127111603434</v>
      </c>
      <c r="V21" s="169">
        <f t="shared" si="7"/>
        <v>1.1221532091097306</v>
      </c>
      <c r="W21" s="169">
        <f t="shared" si="8"/>
        <v>1.0859844129296026</v>
      </c>
    </row>
    <row r="22" spans="8:23" ht="23.25" customHeight="1" thickBot="1">
      <c r="H22" s="1005" t="s">
        <v>28</v>
      </c>
      <c r="I22" s="1006"/>
      <c r="J22" s="171">
        <f t="shared" si="1"/>
        <v>0.9999999999999992</v>
      </c>
      <c r="K22" s="172">
        <f t="shared" si="5"/>
        <v>1.0993485342019513</v>
      </c>
      <c r="L22" s="173">
        <f t="shared" si="5"/>
        <v>1.0530434782608673</v>
      </c>
      <c r="M22" s="174">
        <f t="shared" si="5"/>
        <v>0.8125</v>
      </c>
      <c r="N22" s="172">
        <f t="shared" si="5"/>
        <v>0.8766666666666711</v>
      </c>
      <c r="O22" s="173">
        <f t="shared" si="5"/>
        <v>0.8464705882352964</v>
      </c>
      <c r="P22" s="173">
        <f t="shared" si="6"/>
        <v>0.9298245614035094</v>
      </c>
      <c r="Q22" s="175">
        <f t="shared" si="3"/>
        <v>0.952042628774422</v>
      </c>
      <c r="R22" s="176">
        <f t="shared" si="7"/>
        <v>1.179657462425722</v>
      </c>
      <c r="S22" s="177">
        <v>1.068</v>
      </c>
      <c r="T22" s="175">
        <f t="shared" si="7"/>
        <v>1.0411661060387634</v>
      </c>
      <c r="U22" s="176">
        <f t="shared" si="7"/>
        <v>1.1461359674607845</v>
      </c>
      <c r="V22" s="177">
        <f t="shared" si="7"/>
        <v>1.0962139102612964</v>
      </c>
      <c r="W22" s="177">
        <f t="shared" si="8"/>
        <v>1.082560562114466</v>
      </c>
    </row>
    <row r="23" spans="8:23" ht="23.25" customHeight="1" thickBot="1" thickTop="1">
      <c r="H23" s="1001" t="s">
        <v>29</v>
      </c>
      <c r="I23" s="1002"/>
      <c r="J23" s="178">
        <f aca="true" t="shared" si="9" ref="J23:O23">C12/J12</f>
        <v>0.9999999999999998</v>
      </c>
      <c r="K23" s="179">
        <f t="shared" si="9"/>
        <v>1.0149273360952191</v>
      </c>
      <c r="L23" s="180">
        <f t="shared" si="9"/>
        <v>1.0076666666666667</v>
      </c>
      <c r="M23" s="181">
        <f t="shared" si="9"/>
        <v>0.9934640522875817</v>
      </c>
      <c r="N23" s="179">
        <f t="shared" si="9"/>
        <v>0.9921604938271608</v>
      </c>
      <c r="O23" s="180">
        <f t="shared" si="9"/>
        <v>0.992793650793651</v>
      </c>
      <c r="P23" s="180">
        <f t="shared" si="6"/>
        <v>1</v>
      </c>
      <c r="Q23" s="182">
        <f aca="true" t="shared" si="10" ref="Q23:V23">C12/Q12</f>
        <v>1.1008170737152294</v>
      </c>
      <c r="R23" s="183">
        <f t="shared" si="10"/>
        <v>1.1364406155658637</v>
      </c>
      <c r="S23" s="184">
        <f t="shared" si="10"/>
        <v>1.1188340143305504</v>
      </c>
      <c r="T23" s="182">
        <f t="shared" si="10"/>
        <v>1.036516758157455</v>
      </c>
      <c r="U23" s="183">
        <f t="shared" si="10"/>
        <v>0.9564301525718232</v>
      </c>
      <c r="V23" s="184">
        <f t="shared" si="10"/>
        <v>0.9937495432114067</v>
      </c>
      <c r="W23" s="184">
        <f t="shared" si="8"/>
        <v>1.0514815631683958</v>
      </c>
    </row>
    <row r="24" spans="8:23" ht="42" customHeight="1" thickBot="1">
      <c r="H24" s="143"/>
      <c r="I24" s="143"/>
      <c r="J24" s="185"/>
      <c r="K24" s="185"/>
      <c r="L24" s="185"/>
      <c r="M24" s="185"/>
      <c r="N24" s="185"/>
      <c r="O24" s="185"/>
      <c r="P24" s="185"/>
      <c r="Q24" s="15"/>
      <c r="R24" s="15"/>
      <c r="S24" s="15"/>
      <c r="T24" s="15"/>
      <c r="U24" s="15"/>
      <c r="V24" s="15"/>
      <c r="W24" s="521" t="s">
        <v>147</v>
      </c>
    </row>
    <row r="25" spans="1:23" ht="16.5" customHeight="1">
      <c r="A25" s="22"/>
      <c r="B25" s="125"/>
      <c r="C25" s="974" t="s">
        <v>148</v>
      </c>
      <c r="D25" s="975"/>
      <c r="E25" s="975"/>
      <c r="F25" s="975"/>
      <c r="G25" s="975"/>
      <c r="H25" s="975"/>
      <c r="I25" s="976"/>
      <c r="J25" s="977" t="s">
        <v>69</v>
      </c>
      <c r="K25" s="978"/>
      <c r="L25" s="978"/>
      <c r="M25" s="978"/>
      <c r="N25" s="978"/>
      <c r="O25" s="978"/>
      <c r="P25" s="979"/>
      <c r="Q25" s="980" t="s">
        <v>73</v>
      </c>
      <c r="R25" s="981"/>
      <c r="S25" s="981"/>
      <c r="T25" s="981"/>
      <c r="U25" s="981"/>
      <c r="V25" s="981"/>
      <c r="W25" s="982"/>
    </row>
    <row r="26" spans="1:23" ht="15.75" customHeight="1">
      <c r="A26" s="1013" t="s">
        <v>163</v>
      </c>
      <c r="B26" s="1014"/>
      <c r="C26" s="983" t="s">
        <v>150</v>
      </c>
      <c r="D26" s="984"/>
      <c r="E26" s="984"/>
      <c r="F26" s="984"/>
      <c r="G26" s="984"/>
      <c r="H26" s="984"/>
      <c r="I26" s="985"/>
      <c r="J26" s="986" t="s">
        <v>72</v>
      </c>
      <c r="K26" s="987"/>
      <c r="L26" s="987"/>
      <c r="M26" s="987"/>
      <c r="N26" s="987"/>
      <c r="O26" s="987"/>
      <c r="P26" s="988"/>
      <c r="Q26" s="989" t="s">
        <v>154</v>
      </c>
      <c r="R26" s="973"/>
      <c r="S26" s="973"/>
      <c r="T26" s="973"/>
      <c r="U26" s="973"/>
      <c r="V26" s="973"/>
      <c r="W26" s="971"/>
    </row>
    <row r="27" spans="1:23" ht="18.75" customHeight="1" thickBot="1">
      <c r="A27" s="1011"/>
      <c r="B27" s="1012"/>
      <c r="C27" s="20"/>
      <c r="D27" s="21"/>
      <c r="E27" s="19"/>
      <c r="F27" s="21"/>
      <c r="G27" s="21"/>
      <c r="H27" s="19"/>
      <c r="I27" s="53"/>
      <c r="J27" s="399"/>
      <c r="K27" s="400"/>
      <c r="L27" s="293"/>
      <c r="M27" s="400"/>
      <c r="N27" s="400"/>
      <c r="O27" s="293"/>
      <c r="P27" s="401"/>
      <c r="Q27" s="967"/>
      <c r="R27" s="957"/>
      <c r="S27" s="968"/>
      <c r="T27" s="957"/>
      <c r="U27" s="957"/>
      <c r="V27" s="968"/>
      <c r="W27" s="969"/>
    </row>
    <row r="28" spans="1:23" ht="21" customHeight="1" thickBot="1">
      <c r="A28" s="1007" t="s">
        <v>165</v>
      </c>
      <c r="B28" s="1008"/>
      <c r="C28" s="436" t="s">
        <v>126</v>
      </c>
      <c r="D28" s="503" t="s">
        <v>127</v>
      </c>
      <c r="E28" s="437" t="s">
        <v>128</v>
      </c>
      <c r="F28" s="436" t="s">
        <v>129</v>
      </c>
      <c r="G28" s="503" t="s">
        <v>130</v>
      </c>
      <c r="H28" s="437" t="s">
        <v>131</v>
      </c>
      <c r="I28" s="437" t="s">
        <v>132</v>
      </c>
      <c r="J28" s="504" t="s">
        <v>75</v>
      </c>
      <c r="K28" s="505" t="s">
        <v>133</v>
      </c>
      <c r="L28" s="438" t="s">
        <v>134</v>
      </c>
      <c r="M28" s="506" t="s">
        <v>76</v>
      </c>
      <c r="N28" s="505" t="s">
        <v>77</v>
      </c>
      <c r="O28" s="438" t="s">
        <v>78</v>
      </c>
      <c r="P28" s="438" t="s">
        <v>79</v>
      </c>
      <c r="Q28" s="507" t="s">
        <v>75</v>
      </c>
      <c r="R28" s="508" t="s">
        <v>80</v>
      </c>
      <c r="S28" s="439" t="s">
        <v>81</v>
      </c>
      <c r="T28" s="509" t="s">
        <v>135</v>
      </c>
      <c r="U28" s="508" t="s">
        <v>136</v>
      </c>
      <c r="V28" s="439" t="s">
        <v>137</v>
      </c>
      <c r="W28" s="439" t="s">
        <v>138</v>
      </c>
    </row>
    <row r="29" spans="1:23" ht="23.25" customHeight="1" thickTop="1">
      <c r="A29" s="1009" t="s">
        <v>5</v>
      </c>
      <c r="B29" s="1010"/>
      <c r="C29" s="194">
        <f>C6/C$12</f>
        <v>0.43250185898735893</v>
      </c>
      <c r="D29" s="195">
        <f aca="true" t="shared" si="11" ref="D29:W29">D6/D$12</f>
        <v>0.4096799274329403</v>
      </c>
      <c r="E29" s="196">
        <f t="shared" si="11"/>
        <v>0.42080714521998014</v>
      </c>
      <c r="F29" s="197">
        <f t="shared" si="11"/>
        <v>0.41118421052631576</v>
      </c>
      <c r="G29" s="195">
        <f t="shared" si="11"/>
        <v>0.3937659428855844</v>
      </c>
      <c r="H29" s="198">
        <f t="shared" si="11"/>
        <v>0.4022319572794423</v>
      </c>
      <c r="I29" s="194">
        <f t="shared" si="11"/>
        <v>0.4113821138211382</v>
      </c>
      <c r="J29" s="199">
        <f t="shared" si="11"/>
        <v>0.4325018589873588</v>
      </c>
      <c r="K29" s="200">
        <f t="shared" si="11"/>
        <v>0.4045505359373973</v>
      </c>
      <c r="L29" s="201">
        <f t="shared" si="11"/>
        <v>0.41833333333333333</v>
      </c>
      <c r="M29" s="202">
        <f t="shared" si="11"/>
        <v>0.39869281045751637</v>
      </c>
      <c r="N29" s="200">
        <f t="shared" si="11"/>
        <v>0.3888888888888889</v>
      </c>
      <c r="O29" s="201">
        <f t="shared" si="11"/>
        <v>0.39365079365079364</v>
      </c>
      <c r="P29" s="203">
        <f t="shared" si="11"/>
        <v>0.4056910569105691</v>
      </c>
      <c r="Q29" s="204">
        <f t="shared" si="11"/>
        <v>0.40538911461356425</v>
      </c>
      <c r="R29" s="205">
        <f t="shared" si="11"/>
        <v>0.41328326338266685</v>
      </c>
      <c r="S29" s="206">
        <f t="shared" si="11"/>
        <v>0.4093570498016226</v>
      </c>
      <c r="T29" s="207">
        <f t="shared" si="11"/>
        <v>0.39506972620955366</v>
      </c>
      <c r="U29" s="205">
        <f t="shared" si="11"/>
        <v>0.36357198962225973</v>
      </c>
      <c r="V29" s="206">
        <f t="shared" si="11"/>
        <v>0.37824955433321583</v>
      </c>
      <c r="W29" s="206">
        <f t="shared" si="11"/>
        <v>0.3926197962348411</v>
      </c>
    </row>
    <row r="30" spans="1:23" ht="23.25" customHeight="1">
      <c r="A30" s="1003" t="s">
        <v>1</v>
      </c>
      <c r="B30" s="1004"/>
      <c r="C30" s="277">
        <f aca="true" t="shared" si="12" ref="C30:R35">C7/C$12</f>
        <v>0.1678496586223214</v>
      </c>
      <c r="D30" s="278">
        <f t="shared" si="12"/>
        <v>0.16282234028767661</v>
      </c>
      <c r="E30" s="279">
        <f t="shared" si="12"/>
        <v>0.16546477009593116</v>
      </c>
      <c r="F30" s="280">
        <f t="shared" si="12"/>
        <v>0.1875</v>
      </c>
      <c r="G30" s="278">
        <f t="shared" si="12"/>
        <v>0.1744540533814471</v>
      </c>
      <c r="H30" s="277">
        <f t="shared" si="12"/>
        <v>0.18079493492789306</v>
      </c>
      <c r="I30" s="277">
        <f t="shared" si="12"/>
        <v>0.17317073170731706</v>
      </c>
      <c r="J30" s="281">
        <f t="shared" si="12"/>
        <v>0.16784965862232137</v>
      </c>
      <c r="K30" s="282">
        <f t="shared" si="12"/>
        <v>0.16551588084434798</v>
      </c>
      <c r="L30" s="283">
        <f t="shared" si="12"/>
        <v>0.16666666666666666</v>
      </c>
      <c r="M30" s="284">
        <f t="shared" si="12"/>
        <v>0.19607843137254902</v>
      </c>
      <c r="N30" s="282">
        <f t="shared" si="12"/>
        <v>0.17592592592592593</v>
      </c>
      <c r="O30" s="283">
        <f t="shared" si="12"/>
        <v>0.18571428571428572</v>
      </c>
      <c r="P30" s="285">
        <f t="shared" si="12"/>
        <v>0.17642276422764228</v>
      </c>
      <c r="Q30" s="286">
        <f t="shared" si="12"/>
        <v>0.1662499441889539</v>
      </c>
      <c r="R30" s="287">
        <f t="shared" si="12"/>
        <v>0.15610779765849345</v>
      </c>
      <c r="S30" s="288">
        <f aca="true" t="shared" si="13" ref="S30:W33">S7/S$12</f>
        <v>0.16115206963936757</v>
      </c>
      <c r="T30" s="234">
        <f t="shared" si="13"/>
        <v>0.15928262129632786</v>
      </c>
      <c r="U30" s="287">
        <f t="shared" si="13"/>
        <v>0.13144145859614878</v>
      </c>
      <c r="V30" s="288">
        <f t="shared" si="13"/>
        <v>0.14441510405246952</v>
      </c>
      <c r="W30" s="288">
        <f t="shared" si="13"/>
        <v>0.15214681760128843</v>
      </c>
    </row>
    <row r="31" spans="1:23" ht="23.25" customHeight="1">
      <c r="A31" s="1003" t="s">
        <v>2</v>
      </c>
      <c r="B31" s="1004"/>
      <c r="C31" s="194">
        <f t="shared" si="12"/>
        <v>0.10079091462178058</v>
      </c>
      <c r="D31" s="221">
        <f t="shared" si="12"/>
        <v>0.09913178696384607</v>
      </c>
      <c r="E31" s="222">
        <f t="shared" si="12"/>
        <v>0.09993384055573933</v>
      </c>
      <c r="F31" s="223">
        <f t="shared" si="12"/>
        <v>0.10526315789473684</v>
      </c>
      <c r="G31" s="221">
        <f t="shared" si="12"/>
        <v>0.09823928327008022</v>
      </c>
      <c r="H31" s="194">
        <f t="shared" si="12"/>
        <v>0.10165318325712273</v>
      </c>
      <c r="I31" s="194">
        <f t="shared" si="12"/>
        <v>0.1008130081300813</v>
      </c>
      <c r="J31" s="224">
        <f t="shared" si="12"/>
        <v>0.10079091462178057</v>
      </c>
      <c r="K31" s="225">
        <f t="shared" si="12"/>
        <v>0.09923061747879267</v>
      </c>
      <c r="L31" s="226">
        <f t="shared" si="12"/>
        <v>0.1</v>
      </c>
      <c r="M31" s="227">
        <f t="shared" si="12"/>
        <v>0.10457516339869281</v>
      </c>
      <c r="N31" s="225">
        <f t="shared" si="12"/>
        <v>0.09876543209876543</v>
      </c>
      <c r="O31" s="226">
        <f t="shared" si="12"/>
        <v>0.10158730158730159</v>
      </c>
      <c r="P31" s="228">
        <f t="shared" si="12"/>
        <v>0.1008130081300813</v>
      </c>
      <c r="Q31" s="229">
        <f t="shared" si="12"/>
        <v>0.10859341280826301</v>
      </c>
      <c r="R31" s="230">
        <f t="shared" si="12"/>
        <v>0.1003681614019586</v>
      </c>
      <c r="S31" s="231">
        <f t="shared" si="13"/>
        <v>0.10445905134126846</v>
      </c>
      <c r="T31" s="232">
        <f t="shared" si="13"/>
        <v>0.1022332844624774</v>
      </c>
      <c r="U31" s="230">
        <f t="shared" si="13"/>
        <v>0.09287601456691975</v>
      </c>
      <c r="V31" s="231">
        <f t="shared" si="13"/>
        <v>0.09723638928874441</v>
      </c>
      <c r="W31" s="231">
        <f t="shared" si="13"/>
        <v>0.10057292922246783</v>
      </c>
    </row>
    <row r="32" spans="1:23" ht="23.25" customHeight="1">
      <c r="A32" s="1003" t="s">
        <v>3</v>
      </c>
      <c r="B32" s="1004"/>
      <c r="C32" s="194">
        <f t="shared" si="12"/>
        <v>0.178935983235314</v>
      </c>
      <c r="D32" s="221">
        <f t="shared" si="12"/>
        <v>0.20999092911753273</v>
      </c>
      <c r="E32" s="222">
        <v>0.2</v>
      </c>
      <c r="F32" s="223">
        <f t="shared" si="12"/>
        <v>0.15789473684210525</v>
      </c>
      <c r="G32" s="221">
        <f t="shared" si="12"/>
        <v>0.20605985192558945</v>
      </c>
      <c r="H32" s="194">
        <f t="shared" si="12"/>
        <v>0.1826495699165414</v>
      </c>
      <c r="I32" s="194">
        <f t="shared" si="12"/>
        <v>0.1886178861788618</v>
      </c>
      <c r="J32" s="224">
        <f t="shared" si="12"/>
        <v>0.17893598323531398</v>
      </c>
      <c r="K32" s="225">
        <f t="shared" si="12"/>
        <v>0.21062668507923984</v>
      </c>
      <c r="L32" s="226">
        <f t="shared" si="12"/>
        <v>0.195</v>
      </c>
      <c r="M32" s="227">
        <f t="shared" si="12"/>
        <v>0.15359477124183007</v>
      </c>
      <c r="N32" s="225">
        <f t="shared" si="12"/>
        <v>0.2037037037037037</v>
      </c>
      <c r="O32" s="226">
        <f t="shared" si="12"/>
        <v>0.17936507936507937</v>
      </c>
      <c r="P32" s="228">
        <f t="shared" si="12"/>
        <v>0.18699186991869918</v>
      </c>
      <c r="Q32" s="229">
        <f t="shared" si="12"/>
        <v>0.19085889479245735</v>
      </c>
      <c r="R32" s="230">
        <f t="shared" si="12"/>
        <v>0.20623665414917894</v>
      </c>
      <c r="S32" s="231">
        <f t="shared" si="13"/>
        <v>0.19858841120388468</v>
      </c>
      <c r="T32" s="233">
        <f t="shared" si="13"/>
        <v>0.21003102731085274</v>
      </c>
      <c r="U32" s="230">
        <f t="shared" si="13"/>
        <v>0.3066848356461095</v>
      </c>
      <c r="V32" s="231">
        <f t="shared" si="13"/>
        <v>0.2616453286812394</v>
      </c>
      <c r="W32" s="231">
        <f t="shared" si="13"/>
        <v>0.2325159132758523</v>
      </c>
    </row>
    <row r="33" spans="1:23" ht="23.25" customHeight="1">
      <c r="A33" s="1003" t="s">
        <v>4</v>
      </c>
      <c r="B33" s="1004"/>
      <c r="C33" s="194">
        <f t="shared" si="12"/>
        <v>0.08368823092002975</v>
      </c>
      <c r="D33" s="221">
        <f t="shared" si="12"/>
        <v>0.07464040430218999</v>
      </c>
      <c r="E33" s="222">
        <f t="shared" si="12"/>
        <v>0.0790605358914985</v>
      </c>
      <c r="F33" s="223">
        <f t="shared" si="12"/>
        <v>0.09539473684210527</v>
      </c>
      <c r="G33" s="221">
        <f t="shared" si="12"/>
        <v>0.07839233497169164</v>
      </c>
      <c r="H33" s="194">
        <f t="shared" si="12"/>
        <v>0.08665622102132826</v>
      </c>
      <c r="I33" s="194">
        <f t="shared" si="12"/>
        <v>0.08292682926829269</v>
      </c>
      <c r="J33" s="224">
        <f t="shared" si="12"/>
        <v>0.08368823092002974</v>
      </c>
      <c r="K33" s="225">
        <f t="shared" si="12"/>
        <v>0.07970013809429868</v>
      </c>
      <c r="L33" s="226">
        <f t="shared" si="12"/>
        <v>0.08166666666666667</v>
      </c>
      <c r="M33" s="227">
        <f t="shared" si="12"/>
        <v>0.09477124183006536</v>
      </c>
      <c r="N33" s="225">
        <f t="shared" si="12"/>
        <v>0.07716049382716049</v>
      </c>
      <c r="O33" s="226">
        <f t="shared" si="12"/>
        <v>0.08571428571428572</v>
      </c>
      <c r="P33" s="228">
        <f t="shared" si="12"/>
        <v>0.08373983739837398</v>
      </c>
      <c r="Q33" s="229">
        <f t="shared" si="12"/>
        <v>0.0870131416409936</v>
      </c>
      <c r="R33" s="230">
        <f t="shared" si="12"/>
        <v>0.0818717325675576</v>
      </c>
      <c r="S33" s="231">
        <f t="shared" si="13"/>
        <v>0.08442885059513237</v>
      </c>
      <c r="T33" s="234">
        <f t="shared" si="13"/>
        <v>0.09081114255515017</v>
      </c>
      <c r="U33" s="230">
        <f t="shared" si="13"/>
        <v>0.06446219027443886</v>
      </c>
      <c r="V33" s="231">
        <f t="shared" si="13"/>
        <v>0.0767404837033718</v>
      </c>
      <c r="W33" s="231">
        <f t="shared" si="13"/>
        <v>0.08029215799921009</v>
      </c>
    </row>
    <row r="34" spans="1:23" ht="23.25" customHeight="1" thickBot="1">
      <c r="A34" s="1005" t="s">
        <v>28</v>
      </c>
      <c r="B34" s="1006"/>
      <c r="C34" s="208">
        <f t="shared" si="12"/>
        <v>0.03623335361319541</v>
      </c>
      <c r="D34" s="209">
        <f t="shared" si="12"/>
        <v>0.04373461189581432</v>
      </c>
      <c r="E34" s="210">
        <f t="shared" si="12"/>
        <v>0.04005954349983452</v>
      </c>
      <c r="F34" s="211">
        <f t="shared" si="12"/>
        <v>0.04276315789473684</v>
      </c>
      <c r="G34" s="209">
        <f t="shared" si="12"/>
        <v>0.049088533565607155</v>
      </c>
      <c r="H34" s="208">
        <f t="shared" si="12"/>
        <v>0.04601413359767223</v>
      </c>
      <c r="I34" s="208">
        <f t="shared" si="12"/>
        <v>0.04308943089430897</v>
      </c>
      <c r="J34" s="212">
        <f t="shared" si="12"/>
        <v>0.03623335361319543</v>
      </c>
      <c r="K34" s="213">
        <f t="shared" si="12"/>
        <v>0.04037614256592359</v>
      </c>
      <c r="L34" s="214">
        <f t="shared" si="12"/>
        <v>0.03833333333333333</v>
      </c>
      <c r="M34" s="215">
        <f t="shared" si="12"/>
        <v>0.05228758169934641</v>
      </c>
      <c r="N34" s="213">
        <f t="shared" si="12"/>
        <v>0.05555555555555555</v>
      </c>
      <c r="O34" s="214">
        <f t="shared" si="12"/>
        <v>0.05396825396825397</v>
      </c>
      <c r="P34" s="216">
        <f t="shared" si="12"/>
        <v>0.046341463414634146</v>
      </c>
      <c r="Q34" s="217">
        <f t="shared" si="12"/>
        <v>0.04189549195576788</v>
      </c>
      <c r="R34" s="218">
        <f t="shared" si="12"/>
        <v>0.04213239084014431</v>
      </c>
      <c r="S34" s="219">
        <f aca="true" t="shared" si="14" ref="S34:W35">S11/S$12</f>
        <v>0.042014567418724474</v>
      </c>
      <c r="T34" s="220">
        <f t="shared" si="14"/>
        <v>0.042572198165638106</v>
      </c>
      <c r="U34" s="218">
        <f t="shared" si="14"/>
        <v>0.04096351129412325</v>
      </c>
      <c r="V34" s="219">
        <f t="shared" si="14"/>
        <v>0.041713139940959085</v>
      </c>
      <c r="W34" s="219">
        <f t="shared" si="14"/>
        <v>0.04185238566634011</v>
      </c>
    </row>
    <row r="35" spans="1:23" ht="23.25" customHeight="1" thickBot="1" thickTop="1">
      <c r="A35" s="1001" t="s">
        <v>29</v>
      </c>
      <c r="B35" s="1002"/>
      <c r="C35" s="239">
        <f t="shared" si="12"/>
        <v>1</v>
      </c>
      <c r="D35" s="240">
        <f t="shared" si="12"/>
        <v>1</v>
      </c>
      <c r="E35" s="241">
        <f t="shared" si="12"/>
        <v>1</v>
      </c>
      <c r="F35" s="242">
        <f t="shared" si="12"/>
        <v>1</v>
      </c>
      <c r="G35" s="240">
        <f t="shared" si="12"/>
        <v>1</v>
      </c>
      <c r="H35" s="239">
        <f t="shared" si="12"/>
        <v>1</v>
      </c>
      <c r="I35" s="239">
        <f t="shared" si="12"/>
        <v>1</v>
      </c>
      <c r="J35" s="243">
        <f t="shared" si="12"/>
        <v>1</v>
      </c>
      <c r="K35" s="244">
        <f t="shared" si="12"/>
        <v>1</v>
      </c>
      <c r="L35" s="245">
        <f t="shared" si="12"/>
        <v>1</v>
      </c>
      <c r="M35" s="246">
        <f t="shared" si="12"/>
        <v>1</v>
      </c>
      <c r="N35" s="244">
        <f t="shared" si="12"/>
        <v>1</v>
      </c>
      <c r="O35" s="245">
        <f t="shared" si="12"/>
        <v>1</v>
      </c>
      <c r="P35" s="247">
        <f t="shared" si="12"/>
        <v>1</v>
      </c>
      <c r="Q35" s="248">
        <f t="shared" si="12"/>
        <v>1</v>
      </c>
      <c r="R35" s="249">
        <f t="shared" si="12"/>
        <v>1</v>
      </c>
      <c r="S35" s="250">
        <f t="shared" si="14"/>
        <v>1</v>
      </c>
      <c r="T35" s="251">
        <f t="shared" si="14"/>
        <v>1</v>
      </c>
      <c r="U35" s="249">
        <f t="shared" si="14"/>
        <v>1</v>
      </c>
      <c r="V35" s="250">
        <f t="shared" si="14"/>
        <v>1</v>
      </c>
      <c r="W35" s="250">
        <f t="shared" si="14"/>
        <v>1</v>
      </c>
    </row>
  </sheetData>
  <mergeCells count="46">
    <mergeCell ref="A5:B5"/>
    <mergeCell ref="J14:P14"/>
    <mergeCell ref="Q14:W14"/>
    <mergeCell ref="C2:I2"/>
    <mergeCell ref="J2:P2"/>
    <mergeCell ref="Q2:W2"/>
    <mergeCell ref="A3:B3"/>
    <mergeCell ref="C3:I3"/>
    <mergeCell ref="J3:P3"/>
    <mergeCell ref="Q3:W3"/>
    <mergeCell ref="J15:P15"/>
    <mergeCell ref="Q15:W15"/>
    <mergeCell ref="H16:I16"/>
    <mergeCell ref="Q4:W4"/>
    <mergeCell ref="A10:B10"/>
    <mergeCell ref="A11:B11"/>
    <mergeCell ref="A12:B12"/>
    <mergeCell ref="H17:I17"/>
    <mergeCell ref="H15:I15"/>
    <mergeCell ref="A6:B6"/>
    <mergeCell ref="A7:B7"/>
    <mergeCell ref="A8:B8"/>
    <mergeCell ref="A9:B9"/>
    <mergeCell ref="H18:I18"/>
    <mergeCell ref="H19:I19"/>
    <mergeCell ref="H20:I20"/>
    <mergeCell ref="H21:I21"/>
    <mergeCell ref="H22:I22"/>
    <mergeCell ref="H23:I23"/>
    <mergeCell ref="C25:I25"/>
    <mergeCell ref="J25:P25"/>
    <mergeCell ref="Q25:W25"/>
    <mergeCell ref="A26:B26"/>
    <mergeCell ref="C26:I26"/>
    <mergeCell ref="J26:P26"/>
    <mergeCell ref="Q26:W26"/>
    <mergeCell ref="Q27:W27"/>
    <mergeCell ref="A28:B28"/>
    <mergeCell ref="A29:B29"/>
    <mergeCell ref="A30:B30"/>
    <mergeCell ref="A27:B27"/>
    <mergeCell ref="A35:B35"/>
    <mergeCell ref="A31:B31"/>
    <mergeCell ref="A32:B32"/>
    <mergeCell ref="A33:B33"/>
    <mergeCell ref="A34:B34"/>
  </mergeCells>
  <printOptions/>
  <pageMargins left="0.27" right="0.2" top="0.5905511811023623" bottom="0.1968503937007874" header="0.5118110236220472" footer="0.35433070866141736"/>
  <pageSetup horizontalDpi="600" verticalDpi="600" orientation="landscape" paperSize="9" scale="62" r:id="rId2"/>
  <headerFooter alignWithMargins="0">
    <oddFooter>&amp;C&amp;P/&amp;N&amp;R&amp;F&amp;A</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940133</dc:creator>
  <cp:keywords/>
  <dc:description/>
  <cp:lastModifiedBy>Tomohiro.Akashi</cp:lastModifiedBy>
  <cp:lastPrinted>2004-12-13T04:23:41Z</cp:lastPrinted>
  <dcterms:created xsi:type="dcterms:W3CDTF">2004-07-14T08:18:12Z</dcterms:created>
  <dcterms:modified xsi:type="dcterms:W3CDTF">2004-12-14T07:09:56Z</dcterms:modified>
  <cp:category/>
  <cp:version/>
  <cp:contentType/>
  <cp:contentStatus/>
</cp:coreProperties>
</file>